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EDNOSTAVNE NABAVE\VIDEONADZOR I PROTUPROVALA\"/>
    </mc:Choice>
  </mc:AlternateContent>
  <xr:revisionPtr revIDLastSave="0" documentId="8_{B4075721-DF9D-4786-82FA-250BFFFC426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REKAPITULACIJA" sheetId="23" r:id="rId1"/>
    <sheet name="Protuprovala " sheetId="13" r:id="rId2"/>
    <sheet name="Videonadzor" sheetId="25" r:id="rId3"/>
  </sheets>
  <definedNames>
    <definedName name="_xlnm.Print_Titles" localSheetId="1">'Protuprovala '!$2:$2</definedName>
    <definedName name="_xlnm.Print_Titles" localSheetId="0">REKAPITULACIJA!#REF!</definedName>
    <definedName name="_xlnm.Print_Titles" localSheetId="2">Videonadzor!$2:$2</definedName>
    <definedName name="_xlnm.Print_Area" localSheetId="1">'Protuprovala '!$A$1:$F$39</definedName>
    <definedName name="_xlnm.Print_Area" localSheetId="0">REKAPITULACIJA!$A$1:$F$35</definedName>
    <definedName name="_xlnm.Print_Area" localSheetId="2">Videonadzor!$A$1:$F$43</definedName>
  </definedNames>
  <calcPr calcId="191029" iterate="1"/>
</workbook>
</file>

<file path=xl/calcChain.xml><?xml version="1.0" encoding="utf-8"?>
<calcChain xmlns="http://schemas.openxmlformats.org/spreadsheetml/2006/main">
  <c r="F42" i="25" l="1"/>
  <c r="F26" i="25"/>
  <c r="F24" i="25"/>
  <c r="F22" i="25"/>
  <c r="F18" i="13"/>
  <c r="F4" i="13"/>
  <c r="F30" i="13" l="1"/>
  <c r="F28" i="13"/>
  <c r="F36" i="13" l="1"/>
  <c r="F32" i="13"/>
  <c r="F32" i="25"/>
  <c r="F26" i="13"/>
  <c r="F20" i="13"/>
  <c r="F28" i="25" l="1"/>
  <c r="F10" i="13" l="1"/>
  <c r="F10" i="25" l="1"/>
  <c r="F8" i="25"/>
  <c r="F24" i="13" l="1"/>
  <c r="F22" i="13"/>
  <c r="F34" i="25"/>
  <c r="F40" i="25"/>
  <c r="F38" i="25"/>
  <c r="F36" i="25"/>
  <c r="F16" i="25"/>
  <c r="F30" i="25" l="1"/>
  <c r="F14" i="25"/>
  <c r="F20" i="25"/>
  <c r="F18" i="25"/>
  <c r="F12" i="25"/>
  <c r="F6" i="25"/>
  <c r="F4" i="25"/>
  <c r="F43" i="25" l="1"/>
  <c r="D12" i="23" s="1"/>
  <c r="F14" i="13" l="1"/>
  <c r="F34" i="13" l="1"/>
  <c r="F38" i="13" l="1"/>
  <c r="F8" i="13" l="1"/>
  <c r="F6" i="13" l="1"/>
  <c r="F12" i="13"/>
  <c r="F16" i="13"/>
  <c r="F39" i="13" l="1"/>
  <c r="D10" i="23" s="1"/>
  <c r="D14" i="23" s="1"/>
  <c r="D16" i="23" l="1"/>
  <c r="D18" i="23" s="1"/>
</calcChain>
</file>

<file path=xl/sharedStrings.xml><?xml version="1.0" encoding="utf-8"?>
<sst xmlns="http://schemas.openxmlformats.org/spreadsheetml/2006/main" count="120" uniqueCount="76">
  <si>
    <t>R.B</t>
  </si>
  <si>
    <t>OPIS</t>
  </si>
  <si>
    <t>Jed. mj.</t>
  </si>
  <si>
    <t>Količina</t>
  </si>
  <si>
    <t>Jed. cijena</t>
  </si>
  <si>
    <t>Ukupno</t>
  </si>
  <si>
    <t>kom</t>
  </si>
  <si>
    <t>kompl.</t>
  </si>
  <si>
    <t>paušal</t>
  </si>
  <si>
    <t xml:space="preserve">SPECIFIKACIJA OPREME I RADOVA - SUSTAV PROTUPROVALE </t>
  </si>
  <si>
    <t>Dobava, isporuka, ugradnja i spajanje dualnog detektora (MW i PIR) dometa 12m, MW frekvencija 10.525 GHz, s univerzalnim zidnim/stropnim nosačem</t>
  </si>
  <si>
    <t>Dobava, isporuka, ugradnja i spajanje koncentratora sa 8 ulaza, 2 izlaza i pozadinskim sabotažnim kontaktom</t>
  </si>
  <si>
    <t>Dobava, isporuka, ugradnja i spajanje magnetskog kontakta; nadgradni, jednostruki preklop</t>
  </si>
  <si>
    <t xml:space="preserve">tip: SPCE652.100, Siemens
ili jednakovrijedan: </t>
  </si>
  <si>
    <t>m</t>
  </si>
  <si>
    <t>Dobava, isporuka i ugradnja instalacijskog spojnog pribora i materijala (razvodne kutije, obujmice i uvodnice kablova, redne stezaljke, vezice, gips, montažni kit)</t>
  </si>
  <si>
    <t>SPECIFIKACIJA OPREME I RADOVA - SUSTAV VIDEONADZORA</t>
  </si>
  <si>
    <t xml:space="preserve">tip: WD60PURX, Western Digital
ili jednakovrijedan: </t>
  </si>
  <si>
    <t>Dobava, isporuka, ugradnja i spajanje HDD za mrežni snimač, kapaciteta 6TB</t>
  </si>
  <si>
    <t>REKAPITULACIJA</t>
  </si>
  <si>
    <t>PROTUPROVALNI SUSTAV</t>
  </si>
  <si>
    <t>SUSTAV VIDEONADZORA</t>
  </si>
  <si>
    <t>Dobava, isporuka, ugradnja i spajanje zidnog nosača za DOME kamere za unutarnju ili vanjsku ugradnju, IP66 sa uvodnicama</t>
  </si>
  <si>
    <t>Ispitivanje instalacije sustava videonadzora, završne prilagodbe i testiranje</t>
  </si>
  <si>
    <t>Programiranje sutava videonadzora i unošenje korisničkih podataka</t>
  </si>
  <si>
    <t>Obuka korisnika za rad sustava videonadzora, izdavanje dokumentacije za uporabu i primopredaja sustava</t>
  </si>
  <si>
    <t>Dobava, isporuka i polaganje proutprovalnog kabela LiYCY 6x0,22mm²</t>
  </si>
  <si>
    <t>UKUPNO:</t>
  </si>
  <si>
    <t>PDV (25%):</t>
  </si>
  <si>
    <t>SVEUKUPNO (s PDV-om):</t>
  </si>
  <si>
    <t>Dobava, isporuka, ugradnja i spajanje servisnog monitora za mrežni snimač, dijagonale 21.5", rezolucije 1920x1080</t>
  </si>
  <si>
    <t xml:space="preserve">tip: DHI-NVR5216-16P-4KS2E, Dahua
ili jednakovrijedan: </t>
  </si>
  <si>
    <t xml:space="preserve">tip: PFB203W, Dahua
ili jednakovrijedan: </t>
  </si>
  <si>
    <t xml:space="preserve">tip: CAT6-SPP275, Naviatec
ili jednakovrijedan: </t>
  </si>
  <si>
    <t>Dobava, isporuka, ugradnja i spajanje patch panela, 24.-porta sa konektorima, Cat. 5</t>
  </si>
  <si>
    <t xml:space="preserve">tip: SPCK620.100, Siemens
ili jednakovrijedan: </t>
  </si>
  <si>
    <t>Izrada projektne dokumentacije izvedenog stanja u skladu s Pravilnikom o sustavima tehničke zaštite, isporuka u 2 tiskana primjerka + 1 CD-a.</t>
  </si>
  <si>
    <t>Dobava i ugradnja baterije</t>
  </si>
  <si>
    <t>Dobava, isporuka, ugradnja i spajanje alarmne sirene za unutarnju montažu</t>
  </si>
  <si>
    <t xml:space="preserve">Dobava, isporuka, ugradnja i spajanje upravljačke tipkovnice s grafičkim display-om </t>
  </si>
  <si>
    <t>tip: PDM-QXA12 + PZ-MBG2, Siemens</t>
  </si>
  <si>
    <t xml:space="preserve">tip: DHL22-F600-S, Dahua
ili jednakovrijedan: </t>
  </si>
  <si>
    <t>Dobava, isporuka, ugradnja i spajanje IP antivandal dome kamere slijedećih karaketeristika:
- rezolucija min., 4MP
- varifokalna motorizirana leća (2.7mm ~13.5mm)
- kompatibilna s ONVIF,CGI, PSIA, ISAPI standardima
- 3D-DNR, WDR 120 dB
- domet IR-a: 10-40m
- napajanje: 12VDC ili PoE (802.3af)
- IP66
- IK10</t>
  </si>
  <si>
    <t>Obuka korisnika za rad sustava protuprovale, izdavanje dokumentacije za uporabu i primopredaja sustava</t>
  </si>
  <si>
    <t>Programiranje sustava, funkcionalno ispitivanje, puštanje u rad</t>
  </si>
  <si>
    <t>tip SP105, Siemens ili jednakovrijedan:</t>
  </si>
  <si>
    <t xml:space="preserve"> tip: MK-440, Siemens ili jednakovrijedan:</t>
  </si>
  <si>
    <t>Dobava, isporuka i polaganje komunikacijskog kabela UTP Cat. 5e</t>
  </si>
  <si>
    <t xml:space="preserve">tip: IPC-HDBW2531R-ZS-S2, Dahua
ili jednakovrijedan: </t>
  </si>
  <si>
    <t>Invenstitor: OSNOVNA ŠKOLA BISTRA - PODRUČNI OBJEKT JABLANOVEC 
Objekt: OSNOVNA ŠKOLA BISTRA - PODRUČNI OBJEKT JABLANOVEC,
           Stubička 198, 10 290 Jablanovec</t>
  </si>
  <si>
    <t>Dobava, isporuka, ugradnja i spajanje protuprovalne centrale s 8 ugrađenih zona i mogućnosti proširenja zona, Ethernet sučelje, digitalni IP komunikator</t>
  </si>
  <si>
    <t xml:space="preserve">tip: SPC5320 Siemens
ili jednakovrijedan: </t>
  </si>
  <si>
    <t>tip: 12V/12Ah</t>
  </si>
  <si>
    <t>tip Lady, Bentel ili jednakovrijedan:</t>
  </si>
  <si>
    <t>Dobava, isporuka, ugradnja i spajanje alarmne sirene za vanjsku montažu, sa vlastitim baterijskim napajanjem</t>
  </si>
  <si>
    <t>Dobava, isporuka i ugradnja instalacijske PVC kanalice 30x15 mm</t>
  </si>
  <si>
    <t>Dobava, isporuka i ugradnja instalacijske PVC kanalice 60x40 mm</t>
  </si>
  <si>
    <t>Dobava, isporuka i polaganje proutprovalnog kabela IY(St)Y 4x2x0,8 mm</t>
  </si>
  <si>
    <t>Dobava, isporuka i polaganje napajačkog kabela NYY 3x1,5mm²</t>
  </si>
  <si>
    <t>Dobava, isporuka, ugradnja i spajanje besprekidnog napajanja za mrežni snimač 1000VA, 700W, vrijeme rada na 50% opterećenja - 22 minute</t>
  </si>
  <si>
    <t xml:space="preserve">tip: SMV 1000VA, APC
ili jednakovrijedan: </t>
  </si>
  <si>
    <t>Dobava, isporuka, ugradnja i spajanje nosača za DOME kamere za unutarnju ugradnju</t>
  </si>
  <si>
    <t xml:space="preserve">tip: PFA137, Dahua
ili jednakovrijedan: </t>
  </si>
  <si>
    <t>Dobava, isporuka i ugradnja police za komunikacijski ormar, dimenzije 60x45 cm</t>
  </si>
  <si>
    <t xml:space="preserve">tip: Naviatec
ili jednakovrijedan: </t>
  </si>
  <si>
    <t>Dobava, isporuka, ugradnja i spajanje vanjskog LED rasvjetnog tijela za osvjetljavanje perimetra objekta, snaga 100W, 220V</t>
  </si>
  <si>
    <t xml:space="preserve">tip: Optonica
ili jednakovrijedan: </t>
  </si>
  <si>
    <t>Dobava, isporuka, ugradnja i spajanje digitalnog astronomskog uklopnog sata za programiranje vremenskog paljenja rasvjete perimetra objekta, mogućnost godišnjeg programiranja, sinhronizacija s DCF signalom, montaža na DIN šinu, struja preklapanja 10A</t>
  </si>
  <si>
    <t xml:space="preserve">tip: BZT27662, Schrack
ili jednakovrijedan: </t>
  </si>
  <si>
    <t>Dobava, isporuka, ugradnja i spajanje patch kabela dužine 1 m, Cat. 5e</t>
  </si>
  <si>
    <t>Dobava, isporuka i polaganje napojnog kabela NYY 3x1,5 mm2</t>
  </si>
  <si>
    <t>Dobava, isporuka, ugradnja i spajanje NVR IP snimača minimalno sljedećih karakteristika: 
- 16 PoE kanala
- rezolucija snimanja: 12MP/8MP/6MP/5MP/3MP/ 1080P/UXGA/720P/VGA/4CIF/DCIF/2CIF/CIF/QCIF
- BANDWITH SNIMANJA 128Mbps
- 2 SATA sučelja, do 6TB za svaki pojedini HDD
- USB sučelje: 2
- video kompresija: H.264/H.264+/MPEG
- dvosmjerni audio ulaz: 1-ch,RCA (2.0Vp-p, 1kΩ)
- VGA izlaz (1920x1080P/60Hz, 1600x1200/60Hz,
1280x1024/60Hz, 1280x720/60Hz, 1024x768/60Hz)
- audio izlaz: 1-ch RCA linearni 1kΩ
- mrežno sučelje: 2xRJ45 10/100/1000 Mbps
- alarmni ulaz: 16 
- alarmni izlaz: 4
- dimenzije: 445mm(Š)x390mm(D)x70mm(V), 
mogućnost ugradnje u 19" komunikacijski ormar (zauzima 1.5U)</t>
  </si>
  <si>
    <r>
      <t xml:space="preserve">LEADTECH d.o.o.
Ožujska 2 </t>
    </r>
    <r>
      <rPr>
        <b/>
        <sz val="10"/>
        <color rgb="FFFF0000"/>
        <rFont val="Arial CE"/>
        <charset val="238"/>
      </rPr>
      <t xml:space="preserve">▪ </t>
    </r>
    <r>
      <rPr>
        <b/>
        <sz val="10"/>
        <color indexed="8"/>
        <rFont val="Arial CE"/>
        <charset val="238"/>
      </rPr>
      <t>10.000 Zagreb</t>
    </r>
    <r>
      <rPr>
        <b/>
        <sz val="10"/>
        <color rgb="FFFF0000"/>
        <rFont val="Arial CE"/>
        <charset val="238"/>
      </rPr>
      <t xml:space="preserve"> ▪</t>
    </r>
    <r>
      <rPr>
        <b/>
        <sz val="10"/>
        <color indexed="8"/>
        <rFont val="Arial CE"/>
        <charset val="238"/>
      </rPr>
      <t xml:space="preserve"> Hrvatska
Tel: +385 1 580 5416 </t>
    </r>
    <r>
      <rPr>
        <b/>
        <sz val="10"/>
        <color rgb="FFFF0000"/>
        <rFont val="Arial CE"/>
        <charset val="238"/>
      </rPr>
      <t>▪</t>
    </r>
    <r>
      <rPr>
        <b/>
        <sz val="10"/>
        <color indexed="8"/>
        <rFont val="Arial CE"/>
        <charset val="238"/>
      </rPr>
      <t xml:space="preserve"> Fax: +385 1 580 5417
leadtech@leadtech.hr
www.leadtech.hr
</t>
    </r>
  </si>
  <si>
    <r>
      <t xml:space="preserve">OPREMA I RADOVI UKUPNO: </t>
    </r>
    <r>
      <rPr>
        <i/>
        <sz val="10"/>
        <color indexed="8"/>
        <rFont val="Arial CE"/>
        <charset val="238"/>
      </rPr>
      <t xml:space="preserve"> </t>
    </r>
    <r>
      <rPr>
        <sz val="10"/>
        <color indexed="8"/>
        <rFont val="Calibri"/>
        <family val="2"/>
        <charset val="238"/>
      </rPr>
      <t>€</t>
    </r>
  </si>
  <si>
    <r>
      <t xml:space="preserve">OPREMA I RADOVI UKUPNO: </t>
    </r>
    <r>
      <rPr>
        <i/>
        <sz val="10"/>
        <color indexed="8"/>
        <rFont val="Arial CE"/>
        <charset val="238"/>
      </rPr>
      <t>€</t>
    </r>
  </si>
  <si>
    <t>Procijenjena vrijednost investicije: 19.000,00 € + 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</si>
</sst>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&quot;Internal Error: Unknown Numberformat!&quot;"/>
    <numFmt numFmtId="166" formatCode="0,"/>
    <numFmt numFmtId="167" formatCode="_-* #,##0.00\ [$€-1]_-;\-* #,##0.00\ [$€-1]_-;_-* &quot;-&quot;??\ [$€-1]_-"/>
    <numFmt numFmtId="168" formatCode="_ * #,##0.00_ ;_ * \-#,##0.00_ ;_ * &quot;-&quot;??_ ;_ @_ "/>
    <numFmt numFmtId="169" formatCode="#&quot;.&quot;"/>
    <numFmt numFmtId="170" formatCode="#,##0.00\ &quot;kn&quot;"/>
    <numFmt numFmtId="171" formatCode="_-* #,##0.00\ [$€-1]_-;\-* #,##0.00\ [$€-1]_-;_-* &quot;-&quot;??\ [$€-1]_-;_-@_-"/>
  </numFmts>
  <fonts count="30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 Narrow"/>
      <family val="2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name val="Arial"/>
      <family val="2"/>
    </font>
    <font>
      <b/>
      <sz val="10"/>
      <color indexed="8"/>
      <name val="Arial"/>
      <family val="2"/>
    </font>
    <font>
      <u/>
      <sz val="8"/>
      <color indexed="36"/>
      <name val="Arial"/>
      <family val="2"/>
      <charset val="238"/>
    </font>
    <font>
      <sz val="9.75"/>
      <name val="Tms Rmn"/>
    </font>
    <font>
      <sz val="10"/>
      <name val="Helv"/>
    </font>
    <font>
      <sz val="10"/>
      <color rgb="FFFF0000"/>
      <name val="Arial CE"/>
      <family val="2"/>
      <charset val="238"/>
    </font>
    <font>
      <sz val="11"/>
      <name val="Arial"/>
      <family val="2"/>
    </font>
    <font>
      <sz val="10"/>
      <name val="Century Gothic"/>
      <family val="2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" fillId="0" borderId="0"/>
    <xf numFmtId="167" fontId="23" fillId="0" borderId="0"/>
    <xf numFmtId="168" fontId="24" fillId="0" borderId="0" applyFon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18">
    <xf numFmtId="0" fontId="0" fillId="0" borderId="0" xfId="0"/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164" fontId="11" fillId="0" borderId="2" xfId="0" applyNumberFormat="1" applyFont="1" applyBorder="1"/>
    <xf numFmtId="0" fontId="3" fillId="0" borderId="0" xfId="0" applyFont="1" applyAlignment="1">
      <alignment horizontal="center"/>
    </xf>
    <xf numFmtId="0" fontId="12" fillId="0" borderId="2" xfId="31" applyFont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/>
    </xf>
    <xf numFmtId="0" fontId="10" fillId="0" borderId="2" xfId="31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/>
    <xf numFmtId="1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/>
    <xf numFmtId="0" fontId="10" fillId="0" borderId="2" xfId="31" applyFont="1" applyBorder="1" applyAlignment="1">
      <alignment horizontal="center"/>
    </xf>
    <xf numFmtId="0" fontId="10" fillId="0" borderId="4" xfId="31" applyFont="1" applyBorder="1" applyAlignment="1">
      <alignment horizontal="left"/>
    </xf>
    <xf numFmtId="0" fontId="10" fillId="3" borderId="2" xfId="3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0" fontId="10" fillId="3" borderId="4" xfId="31" applyFont="1" applyFill="1" applyBorder="1" applyAlignment="1">
      <alignment horizontal="center"/>
    </xf>
    <xf numFmtId="4" fontId="10" fillId="0" borderId="5" xfId="0" applyNumberFormat="1" applyFont="1" applyBorder="1" applyProtection="1">
      <protection locked="0"/>
    </xf>
    <xf numFmtId="4" fontId="13" fillId="0" borderId="2" xfId="31" applyNumberFormat="1" applyFont="1" applyBorder="1" applyAlignment="1" applyProtection="1">
      <alignment horizontal="center"/>
      <protection locked="0"/>
    </xf>
    <xf numFmtId="4" fontId="13" fillId="3" borderId="2" xfId="31" applyNumberFormat="1" applyFont="1" applyFill="1" applyBorder="1" applyAlignment="1" applyProtection="1">
      <alignment horizontal="center"/>
      <protection locked="0"/>
    </xf>
    <xf numFmtId="4" fontId="13" fillId="0" borderId="4" xfId="31" applyNumberFormat="1" applyFont="1" applyBorder="1" applyAlignment="1" applyProtection="1">
      <alignment horizontal="center"/>
      <protection locked="0"/>
    </xf>
    <xf numFmtId="164" fontId="11" fillId="0" borderId="4" xfId="0" applyNumberFormat="1" applyFont="1" applyBorder="1"/>
    <xf numFmtId="169" fontId="9" fillId="0" borderId="5" xfId="0" applyNumberFormat="1" applyFont="1" applyBorder="1" applyAlignment="1">
      <alignment horizontal="center" vertical="top"/>
    </xf>
    <xf numFmtId="169" fontId="10" fillId="0" borderId="2" xfId="31" quotePrefix="1" applyNumberFormat="1" applyFont="1" applyBorder="1" applyAlignment="1">
      <alignment horizontal="center" vertical="top"/>
    </xf>
    <xf numFmtId="169" fontId="10" fillId="0" borderId="3" xfId="31" quotePrefix="1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left" vertical="top" wrapText="1"/>
    </xf>
    <xf numFmtId="3" fontId="10" fillId="3" borderId="2" xfId="31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1" fontId="10" fillId="3" borderId="0" xfId="0" applyNumberFormat="1" applyFont="1" applyFill="1" applyAlignment="1">
      <alignment horizontal="center"/>
    </xf>
    <xf numFmtId="2" fontId="10" fillId="0" borderId="0" xfId="0" applyNumberFormat="1" applyFont="1"/>
    <xf numFmtId="166" fontId="10" fillId="0" borderId="0" xfId="31" quotePrefix="1" applyNumberFormat="1" applyFont="1" applyAlignment="1">
      <alignment horizontal="center" vertical="top"/>
    </xf>
    <xf numFmtId="0" fontId="12" fillId="0" borderId="0" xfId="31" applyFont="1" applyAlignment="1">
      <alignment horizontal="left" vertical="top" wrapText="1"/>
    </xf>
    <xf numFmtId="0" fontId="10" fillId="0" borderId="0" xfId="31" applyFont="1" applyAlignment="1">
      <alignment horizontal="left"/>
    </xf>
    <xf numFmtId="0" fontId="10" fillId="3" borderId="0" xfId="31" applyFont="1" applyFill="1" applyAlignment="1">
      <alignment horizontal="center"/>
    </xf>
    <xf numFmtId="4" fontId="13" fillId="0" borderId="0" xfId="31" applyNumberFormat="1" applyFont="1" applyAlignment="1" applyProtection="1">
      <alignment horizontal="center"/>
      <protection locked="0"/>
    </xf>
    <xf numFmtId="164" fontId="18" fillId="0" borderId="0" xfId="0" applyNumberFormat="1" applyFont="1"/>
    <xf numFmtId="0" fontId="10" fillId="3" borderId="0" xfId="0" applyFont="1" applyFill="1" applyAlignment="1">
      <alignment horizontal="left" vertical="top" wrapText="1"/>
    </xf>
    <xf numFmtId="0" fontId="12" fillId="3" borderId="0" xfId="31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1" fontId="22" fillId="3" borderId="0" xfId="0" applyNumberFormat="1" applyFont="1" applyFill="1" applyAlignment="1">
      <alignment horizontal="center"/>
    </xf>
    <xf numFmtId="2" fontId="10" fillId="3" borderId="0" xfId="0" applyNumberFormat="1" applyFont="1" applyFill="1"/>
    <xf numFmtId="164" fontId="18" fillId="3" borderId="0" xfId="0" applyNumberFormat="1" applyFont="1" applyFill="1"/>
    <xf numFmtId="4" fontId="10" fillId="3" borderId="0" xfId="0" applyNumberFormat="1" applyFont="1" applyFill="1" applyProtection="1">
      <protection locked="0"/>
    </xf>
    <xf numFmtId="1" fontId="9" fillId="0" borderId="0" xfId="0" applyNumberFormat="1" applyFont="1" applyAlignment="1">
      <alignment vertical="top"/>
    </xf>
    <xf numFmtId="170" fontId="10" fillId="3" borderId="0" xfId="31" applyNumberFormat="1" applyFont="1" applyFill="1" applyAlignment="1">
      <alignment horizontal="center"/>
    </xf>
    <xf numFmtId="170" fontId="10" fillId="3" borderId="0" xfId="0" applyNumberFormat="1" applyFont="1" applyFill="1"/>
    <xf numFmtId="170" fontId="10" fillId="0" borderId="0" xfId="0" applyNumberFormat="1" applyFont="1" applyProtection="1">
      <protection locked="0"/>
    </xf>
    <xf numFmtId="170" fontId="10" fillId="3" borderId="0" xfId="31" applyNumberFormat="1" applyFont="1" applyFill="1"/>
    <xf numFmtId="170" fontId="13" fillId="0" borderId="0" xfId="31" applyNumberFormat="1" applyFont="1" applyProtection="1">
      <protection locked="0"/>
    </xf>
    <xf numFmtId="1" fontId="10" fillId="3" borderId="0" xfId="0" applyNumberFormat="1" applyFont="1" applyFill="1"/>
    <xf numFmtId="0" fontId="10" fillId="3" borderId="0" xfId="31" applyFont="1" applyFill="1"/>
    <xf numFmtId="0" fontId="13" fillId="3" borderId="11" xfId="31" applyFont="1" applyFill="1" applyBorder="1" applyAlignment="1">
      <alignment horizontal="left" vertical="top" wrapText="1"/>
    </xf>
    <xf numFmtId="0" fontId="10" fillId="0" borderId="12" xfId="31" applyFont="1" applyBorder="1" applyAlignment="1">
      <alignment horizontal="left"/>
    </xf>
    <xf numFmtId="0" fontId="26" fillId="0" borderId="12" xfId="31" applyFont="1" applyBorder="1" applyAlignment="1">
      <alignment horizontal="left"/>
    </xf>
    <xf numFmtId="4" fontId="10" fillId="3" borderId="0" xfId="0" applyNumberFormat="1" applyFont="1" applyFill="1" applyAlignment="1">
      <alignment vertical="center" textRotation="90" wrapText="1"/>
    </xf>
    <xf numFmtId="4" fontId="10" fillId="3" borderId="0" xfId="0" applyNumberFormat="1" applyFont="1" applyFill="1" applyAlignment="1">
      <alignment vertical="center" textRotation="90"/>
    </xf>
    <xf numFmtId="0" fontId="27" fillId="0" borderId="11" xfId="31" applyFont="1" applyBorder="1" applyAlignment="1">
      <alignment horizontal="left" vertical="top" wrapText="1"/>
    </xf>
    <xf numFmtId="1" fontId="25" fillId="0" borderId="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vertical="top"/>
    </xf>
    <xf numFmtId="1" fontId="25" fillId="0" borderId="0" xfId="0" applyNumberFormat="1" applyFont="1" applyAlignment="1">
      <alignment horizontal="center" vertical="top"/>
    </xf>
    <xf numFmtId="1" fontId="25" fillId="0" borderId="0" xfId="0" applyNumberFormat="1" applyFont="1" applyAlignment="1">
      <alignment horizontal="center" vertical="top" wrapText="1"/>
    </xf>
    <xf numFmtId="1" fontId="9" fillId="0" borderId="0" xfId="0" applyNumberFormat="1" applyFont="1" applyAlignment="1">
      <alignment vertical="top" wrapText="1"/>
    </xf>
    <xf numFmtId="0" fontId="12" fillId="0" borderId="14" xfId="31" applyFont="1" applyBorder="1" applyAlignment="1">
      <alignment horizontal="left" vertical="top" wrapText="1"/>
    </xf>
    <xf numFmtId="0" fontId="10" fillId="0" borderId="15" xfId="31" applyFont="1" applyBorder="1" applyAlignment="1">
      <alignment horizontal="left"/>
    </xf>
    <xf numFmtId="0" fontId="12" fillId="0" borderId="17" xfId="31" applyFont="1" applyBorder="1" applyAlignment="1">
      <alignment horizontal="left" vertical="top" wrapText="1"/>
    </xf>
    <xf numFmtId="0" fontId="10" fillId="3" borderId="18" xfId="31" applyFont="1" applyFill="1" applyBorder="1" applyAlignment="1">
      <alignment horizontal="center"/>
    </xf>
    <xf numFmtId="0" fontId="27" fillId="0" borderId="19" xfId="31" applyFont="1" applyBorder="1" applyAlignment="1">
      <alignment horizontal="left" vertical="top" wrapText="1"/>
    </xf>
    <xf numFmtId="0" fontId="10" fillId="0" borderId="20" xfId="31" applyFont="1" applyBorder="1" applyAlignment="1">
      <alignment horizontal="left"/>
    </xf>
    <xf numFmtId="4" fontId="13" fillId="3" borderId="0" xfId="31" applyNumberFormat="1" applyFont="1" applyFill="1" applyAlignment="1" applyProtection="1">
      <alignment horizontal="center"/>
      <protection locked="0"/>
    </xf>
    <xf numFmtId="166" fontId="10" fillId="3" borderId="0" xfId="31" quotePrefix="1" applyNumberFormat="1" applyFont="1" applyFill="1" applyAlignment="1">
      <alignment horizontal="center" vertical="top"/>
    </xf>
    <xf numFmtId="0" fontId="10" fillId="3" borderId="0" xfId="31" applyFont="1" applyFill="1" applyAlignment="1">
      <alignment horizontal="left"/>
    </xf>
    <xf numFmtId="1" fontId="9" fillId="3" borderId="0" xfId="0" applyNumberFormat="1" applyFont="1" applyFill="1" applyAlignment="1">
      <alignment horizontal="center" vertical="top"/>
    </xf>
    <xf numFmtId="0" fontId="10" fillId="3" borderId="0" xfId="0" applyFont="1" applyFill="1"/>
    <xf numFmtId="164" fontId="11" fillId="3" borderId="0" xfId="0" applyNumberFormat="1" applyFont="1" applyFill="1"/>
    <xf numFmtId="1" fontId="10" fillId="3" borderId="0" xfId="0" applyNumberFormat="1" applyFont="1" applyFill="1" applyAlignment="1">
      <alignment horizontal="center" vertical="top"/>
    </xf>
    <xf numFmtId="164" fontId="8" fillId="4" borderId="0" xfId="0" applyNumberFormat="1" applyFont="1" applyFill="1" applyAlignment="1">
      <alignment horizontal="right"/>
    </xf>
    <xf numFmtId="0" fontId="10" fillId="0" borderId="2" xfId="65" applyFont="1" applyBorder="1" applyAlignment="1">
      <alignment horizontal="left"/>
    </xf>
    <xf numFmtId="0" fontId="12" fillId="0" borderId="2" xfId="65" applyFont="1" applyBorder="1" applyAlignment="1">
      <alignment horizontal="left" vertical="top" wrapText="1"/>
    </xf>
    <xf numFmtId="0" fontId="10" fillId="0" borderId="2" xfId="65" applyFont="1" applyBorder="1" applyAlignment="1">
      <alignment horizontal="center"/>
    </xf>
    <xf numFmtId="4" fontId="13" fillId="3" borderId="2" xfId="65" applyNumberFormat="1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" fontId="6" fillId="5" borderId="1" xfId="0" applyNumberFormat="1" applyFont="1" applyFill="1" applyBorder="1" applyAlignment="1">
      <alignment horizontal="center" vertical="top" wrapText="1"/>
    </xf>
    <xf numFmtId="165" fontId="8" fillId="5" borderId="1" xfId="0" applyNumberFormat="1" applyFont="1" applyFill="1" applyBorder="1" applyAlignment="1">
      <alignment horizontal="center" vertical="top" wrapText="1"/>
    </xf>
    <xf numFmtId="171" fontId="26" fillId="3" borderId="20" xfId="31" applyNumberFormat="1" applyFont="1" applyFill="1" applyBorder="1" applyAlignment="1">
      <alignment horizontal="center"/>
    </xf>
    <xf numFmtId="171" fontId="26" fillId="3" borderId="21" xfId="31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/>
    </xf>
    <xf numFmtId="4" fontId="16" fillId="4" borderId="0" xfId="0" applyNumberFormat="1" applyFont="1" applyFill="1" applyAlignment="1">
      <alignment horizontal="right"/>
    </xf>
    <xf numFmtId="166" fontId="10" fillId="0" borderId="9" xfId="31" quotePrefix="1" applyNumberFormat="1" applyFont="1" applyBorder="1" applyAlignment="1">
      <alignment horizontal="center" vertical="top"/>
    </xf>
    <xf numFmtId="166" fontId="10" fillId="0" borderId="0" xfId="31" quotePrefix="1" applyNumberFormat="1" applyFont="1" applyAlignment="1">
      <alignment horizontal="center" vertical="top"/>
    </xf>
    <xf numFmtId="166" fontId="10" fillId="0" borderId="10" xfId="31" quotePrefix="1" applyNumberFormat="1" applyFont="1" applyBorder="1" applyAlignment="1">
      <alignment horizontal="center" vertical="top"/>
    </xf>
    <xf numFmtId="1" fontId="25" fillId="0" borderId="11" xfId="0" applyNumberFormat="1" applyFont="1" applyBorder="1" applyAlignment="1">
      <alignment horizontal="center" vertical="top"/>
    </xf>
    <xf numFmtId="1" fontId="25" fillId="0" borderId="12" xfId="0" applyNumberFormat="1" applyFont="1" applyBorder="1" applyAlignment="1">
      <alignment horizontal="center" vertical="top"/>
    </xf>
    <xf numFmtId="1" fontId="25" fillId="0" borderId="13" xfId="0" applyNumberFormat="1" applyFont="1" applyBorder="1" applyAlignment="1">
      <alignment horizontal="center" vertical="top"/>
    </xf>
    <xf numFmtId="170" fontId="13" fillId="0" borderId="12" xfId="31" applyNumberFormat="1" applyFont="1" applyBorder="1" applyProtection="1">
      <protection locked="0"/>
    </xf>
    <xf numFmtId="170" fontId="13" fillId="0" borderId="13" xfId="31" applyNumberFormat="1" applyFont="1" applyBorder="1" applyProtection="1">
      <protection locked="0"/>
    </xf>
    <xf numFmtId="171" fontId="13" fillId="3" borderId="12" xfId="31" applyNumberFormat="1" applyFont="1" applyFill="1" applyBorder="1"/>
    <xf numFmtId="171" fontId="13" fillId="3" borderId="13" xfId="31" applyNumberFormat="1" applyFont="1" applyFill="1" applyBorder="1"/>
    <xf numFmtId="171" fontId="10" fillId="3" borderId="12" xfId="31" applyNumberFormat="1" applyFont="1" applyFill="1" applyBorder="1"/>
    <xf numFmtId="171" fontId="10" fillId="3" borderId="13" xfId="31" applyNumberFormat="1" applyFont="1" applyFill="1" applyBorder="1"/>
    <xf numFmtId="171" fontId="26" fillId="3" borderId="12" xfId="31" applyNumberFormat="1" applyFont="1" applyFill="1" applyBorder="1" applyAlignment="1">
      <alignment horizontal="right"/>
    </xf>
    <xf numFmtId="171" fontId="26" fillId="3" borderId="13" xfId="31" applyNumberFormat="1" applyFont="1" applyFill="1" applyBorder="1" applyAlignment="1">
      <alignment horizontal="right"/>
    </xf>
    <xf numFmtId="1" fontId="25" fillId="0" borderId="11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left" vertical="top"/>
    </xf>
    <xf numFmtId="1" fontId="9" fillId="0" borderId="13" xfId="0" applyNumberFormat="1" applyFont="1" applyBorder="1" applyAlignment="1">
      <alignment horizontal="left" vertical="top"/>
    </xf>
    <xf numFmtId="171" fontId="10" fillId="3" borderId="15" xfId="31" applyNumberFormat="1" applyFont="1" applyFill="1" applyBorder="1" applyAlignment="1">
      <alignment horizontal="center"/>
    </xf>
    <xf numFmtId="171" fontId="10" fillId="3" borderId="16" xfId="31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right"/>
    </xf>
    <xf numFmtId="4" fontId="16" fillId="2" borderId="7" xfId="0" applyNumberFormat="1" applyFont="1" applyFill="1" applyBorder="1" applyAlignment="1">
      <alignment horizontal="right"/>
    </xf>
  </cellXfs>
  <cellStyles count="67">
    <cellStyle name="_x000d__x000a_JournalTemplate=C:\COMFO\CTALK\JOURSTD.TPL_x000d__x000a_LbStateAddress=3 3 0 251 1 89 2 311_x000d__x000a_LbStateJou" xfId="37" xr:uid="{00000000-0005-0000-0000-000000000000}"/>
    <cellStyle name="_x000d__x000a_JournalTemplate=C:\COMFO\CTALK\JOURSTD.TPL_x000d__x000a_LbStateAddress=3 3 0 251 1 89 2 311_x000d__x000a_LbStateJou 3" xfId="35" xr:uid="{00000000-0005-0000-0000-000001000000}"/>
    <cellStyle name="Besuchter Hyperlink" xfId="1" xr:uid="{00000000-0005-0000-0000-000002000000}"/>
    <cellStyle name="Besuchter Hyperlink 2" xfId="2" xr:uid="{00000000-0005-0000-0000-000003000000}"/>
    <cellStyle name="Comma 2" xfId="36" xr:uid="{00000000-0005-0000-0000-000004000000}"/>
    <cellStyle name="Euro" xfId="3" xr:uid="{00000000-0005-0000-0000-000005000000}"/>
    <cellStyle name="Normal 13" xfId="4" xr:uid="{00000000-0005-0000-0000-000007000000}"/>
    <cellStyle name="Normal 13 2" xfId="38" xr:uid="{1780A0CB-DEFB-4963-B624-0A0ABCC3EABB}"/>
    <cellStyle name="Normal 14" xfId="5" xr:uid="{00000000-0005-0000-0000-000008000000}"/>
    <cellStyle name="Normal 14 2" xfId="6" xr:uid="{00000000-0005-0000-0000-000009000000}"/>
    <cellStyle name="Normal 14 2 2" xfId="40" xr:uid="{C93491E8-6F72-4EDE-AAA3-2DBFD8FE97A5}"/>
    <cellStyle name="Normal 14 3" xfId="7" xr:uid="{00000000-0005-0000-0000-00000A000000}"/>
    <cellStyle name="Normal 14 3 2" xfId="41" xr:uid="{53FAFC3B-C166-43D9-B673-F9B721C94783}"/>
    <cellStyle name="Normal 14 4" xfId="39" xr:uid="{4B3B4AF8-5708-4A79-AD80-F8659B1993E5}"/>
    <cellStyle name="Normal 15" xfId="8" xr:uid="{00000000-0005-0000-0000-00000B000000}"/>
    <cellStyle name="Normal 15 2" xfId="9" xr:uid="{00000000-0005-0000-0000-00000C000000}"/>
    <cellStyle name="Normal 15 2 2" xfId="43" xr:uid="{3FB579D5-624C-4B91-8C6D-5393670F785A}"/>
    <cellStyle name="Normal 15 3" xfId="10" xr:uid="{00000000-0005-0000-0000-00000D000000}"/>
    <cellStyle name="Normal 15 3 2" xfId="44" xr:uid="{6E2344FD-3893-4E81-87C2-97590EDCF245}"/>
    <cellStyle name="Normal 15 4" xfId="42" xr:uid="{937B5C02-2D29-4BF2-A449-32D5AECB3C82}"/>
    <cellStyle name="Normal 16" xfId="11" xr:uid="{00000000-0005-0000-0000-00000E000000}"/>
    <cellStyle name="Normal 16 2" xfId="12" xr:uid="{00000000-0005-0000-0000-00000F000000}"/>
    <cellStyle name="Normal 16 2 2" xfId="46" xr:uid="{665A39BE-A55D-496A-9E05-C0D295986D54}"/>
    <cellStyle name="Normal 16 3" xfId="13" xr:uid="{00000000-0005-0000-0000-000010000000}"/>
    <cellStyle name="Normal 16 3 2" xfId="47" xr:uid="{ABED490E-54B7-4192-9927-474511AB54D9}"/>
    <cellStyle name="Normal 16 4" xfId="45" xr:uid="{47A755FA-F8A6-4C1A-BF99-8515B1FC26B5}"/>
    <cellStyle name="Normal 19" xfId="14" xr:uid="{00000000-0005-0000-0000-000011000000}"/>
    <cellStyle name="Normal 19 2" xfId="48" xr:uid="{861A0C7A-2DA9-4772-9DF2-878E799A5CED}"/>
    <cellStyle name="Normal 2" xfId="34" xr:uid="{00000000-0005-0000-0000-000012000000}"/>
    <cellStyle name="Normal 2 10" xfId="15" xr:uid="{00000000-0005-0000-0000-000013000000}"/>
    <cellStyle name="Normal 2 10 2" xfId="49" xr:uid="{8EB0881C-2C8D-41D5-8482-4959EE87ADC9}"/>
    <cellStyle name="Normal 2 11" xfId="16" xr:uid="{00000000-0005-0000-0000-000014000000}"/>
    <cellStyle name="Normal 2 11 2" xfId="50" xr:uid="{2CCC7E6E-6010-4F23-8E98-9CCD09FDF264}"/>
    <cellStyle name="Normal 2 12" xfId="17" xr:uid="{00000000-0005-0000-0000-000015000000}"/>
    <cellStyle name="Normal 2 12 2" xfId="51" xr:uid="{04698F3A-F44D-4837-8F68-2D7FDCE51908}"/>
    <cellStyle name="Normal 2 13" xfId="66" xr:uid="{1ED66801-EBA6-420A-922B-C0223307505A}"/>
    <cellStyle name="Normal 2 2" xfId="18" xr:uid="{00000000-0005-0000-0000-000016000000}"/>
    <cellStyle name="Normal 2 2 2" xfId="52" xr:uid="{6CF0F61F-D4AE-4F85-807F-B6C2DA2EC9C1}"/>
    <cellStyle name="Normal 2 3" xfId="19" xr:uid="{00000000-0005-0000-0000-000017000000}"/>
    <cellStyle name="Normal 2 3 2" xfId="53" xr:uid="{BC2C4659-F185-483F-BE29-020D33DE3B16}"/>
    <cellStyle name="Normal 2 4" xfId="20" xr:uid="{00000000-0005-0000-0000-000018000000}"/>
    <cellStyle name="Normal 2 4 2" xfId="54" xr:uid="{AE6A04F2-7081-494A-9929-A6958B7B1942}"/>
    <cellStyle name="Normal 2 5" xfId="21" xr:uid="{00000000-0005-0000-0000-000019000000}"/>
    <cellStyle name="Normal 2 5 2" xfId="55" xr:uid="{CA0EE765-1E1D-4066-8E0C-3E4E9BBE5A09}"/>
    <cellStyle name="Normal 2 6" xfId="22" xr:uid="{00000000-0005-0000-0000-00001A000000}"/>
    <cellStyle name="Normal 2 6 2" xfId="56" xr:uid="{F73E8B2B-8582-45AE-ADC2-D75EDBE55372}"/>
    <cellStyle name="Normal 2 7" xfId="23" xr:uid="{00000000-0005-0000-0000-00001B000000}"/>
    <cellStyle name="Normal 2 7 2" xfId="57" xr:uid="{4193558D-74DD-4670-8CE8-5A5855C162BB}"/>
    <cellStyle name="Normal 2 8" xfId="24" xr:uid="{00000000-0005-0000-0000-00001C000000}"/>
    <cellStyle name="Normal 2 8 2" xfId="58" xr:uid="{65048DFC-C98B-4556-8FDA-21FDB4F69FF7}"/>
    <cellStyle name="Normal 2 9" xfId="25" xr:uid="{00000000-0005-0000-0000-00001D000000}"/>
    <cellStyle name="Normal 2 9 2" xfId="59" xr:uid="{8A006451-B8B7-4E2A-B0E0-537C17D8019D}"/>
    <cellStyle name="Normal 20" xfId="26" xr:uid="{00000000-0005-0000-0000-00001E000000}"/>
    <cellStyle name="Normal 20 2" xfId="60" xr:uid="{7F51AF86-93C0-4D42-9398-DEF2A4D50715}"/>
    <cellStyle name="Normal 3" xfId="27" xr:uid="{00000000-0005-0000-0000-00001F000000}"/>
    <cellStyle name="Normal 3 2" xfId="61" xr:uid="{A8DE72B7-1F55-4BD0-B69C-893F246F8E97}"/>
    <cellStyle name="Normal 30" xfId="28" xr:uid="{00000000-0005-0000-0000-000020000000}"/>
    <cellStyle name="Normal 30 2" xfId="62" xr:uid="{DB0BB901-EF50-45D9-8AAA-76F0613CDC8E}"/>
    <cellStyle name="Normal 5" xfId="29" xr:uid="{00000000-0005-0000-0000-000021000000}"/>
    <cellStyle name="Normal 5 2" xfId="63" xr:uid="{2342A2E9-705D-4076-A97C-1386ED8DC579}"/>
    <cellStyle name="Normal 7" xfId="30" xr:uid="{00000000-0005-0000-0000-000022000000}"/>
    <cellStyle name="Normal 7 2" xfId="64" xr:uid="{3B06E99A-6A29-4C9C-86E0-205CCFC3E804}"/>
    <cellStyle name="Normal_ugovor" xfId="31" xr:uid="{00000000-0005-0000-0000-000023000000}"/>
    <cellStyle name="Normal_ugovor 2" xfId="65" xr:uid="{FED5786E-9CCF-4E6E-960E-0CC56A9C0358}"/>
    <cellStyle name="Normalno" xfId="0" builtinId="0"/>
    <cellStyle name="Standard_quote" xfId="32" xr:uid="{00000000-0005-0000-0000-000024000000}"/>
    <cellStyle name="Style 1" xfId="33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114300</xdr:rowOff>
    </xdr:to>
    <xdr:sp macro="" textlink="">
      <xdr:nvSpPr>
        <xdr:cNvPr id="42068" name="Text Box 1">
          <a:extLst>
            <a:ext uri="{FF2B5EF4-FFF2-40B4-BE49-F238E27FC236}">
              <a16:creationId xmlns:a16="http://schemas.microsoft.com/office/drawing/2014/main" id="{00000000-0008-0000-0200-000054A40000}"/>
            </a:ext>
          </a:extLst>
        </xdr:cNvPr>
        <xdr:cNvSpPr txBox="1">
          <a:spLocks noChangeArrowheads="1"/>
        </xdr:cNvSpPr>
      </xdr:nvSpPr>
      <xdr:spPr bwMode="auto">
        <a:xfrm>
          <a:off x="5695950" y="9772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114300</xdr:rowOff>
    </xdr:to>
    <xdr:sp macro="" textlink="">
      <xdr:nvSpPr>
        <xdr:cNvPr id="42069" name="Text Box 2">
          <a:extLst>
            <a:ext uri="{FF2B5EF4-FFF2-40B4-BE49-F238E27FC236}">
              <a16:creationId xmlns:a16="http://schemas.microsoft.com/office/drawing/2014/main" id="{00000000-0008-0000-0200-000055A40000}"/>
            </a:ext>
          </a:extLst>
        </xdr:cNvPr>
        <xdr:cNvSpPr txBox="1">
          <a:spLocks noChangeArrowheads="1"/>
        </xdr:cNvSpPr>
      </xdr:nvSpPr>
      <xdr:spPr bwMode="auto">
        <a:xfrm>
          <a:off x="5695950" y="9772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6</xdr:row>
      <xdr:rowOff>28575</xdr:rowOff>
    </xdr:to>
    <xdr:sp macro="" textlink="">
      <xdr:nvSpPr>
        <xdr:cNvPr id="42070" name="Text Box 3">
          <a:extLst>
            <a:ext uri="{FF2B5EF4-FFF2-40B4-BE49-F238E27FC236}">
              <a16:creationId xmlns:a16="http://schemas.microsoft.com/office/drawing/2014/main" id="{00000000-0008-0000-0200-000056A40000}"/>
            </a:ext>
          </a:extLst>
        </xdr:cNvPr>
        <xdr:cNvSpPr txBox="1">
          <a:spLocks noChangeArrowheads="1"/>
        </xdr:cNvSpPr>
      </xdr:nvSpPr>
      <xdr:spPr bwMode="auto">
        <a:xfrm>
          <a:off x="63055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6</xdr:row>
      <xdr:rowOff>28575</xdr:rowOff>
    </xdr:to>
    <xdr:sp macro="" textlink="">
      <xdr:nvSpPr>
        <xdr:cNvPr id="42071" name="Text Box 4">
          <a:extLst>
            <a:ext uri="{FF2B5EF4-FFF2-40B4-BE49-F238E27FC236}">
              <a16:creationId xmlns:a16="http://schemas.microsoft.com/office/drawing/2014/main" id="{00000000-0008-0000-0200-000057A40000}"/>
            </a:ext>
          </a:extLst>
        </xdr:cNvPr>
        <xdr:cNvSpPr txBox="1">
          <a:spLocks noChangeArrowheads="1"/>
        </xdr:cNvSpPr>
      </xdr:nvSpPr>
      <xdr:spPr bwMode="auto">
        <a:xfrm>
          <a:off x="63055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72" name="Text Box 5">
          <a:extLst>
            <a:ext uri="{FF2B5EF4-FFF2-40B4-BE49-F238E27FC236}">
              <a16:creationId xmlns:a16="http://schemas.microsoft.com/office/drawing/2014/main" id="{00000000-0008-0000-0200-000058A40000}"/>
            </a:ext>
          </a:extLst>
        </xdr:cNvPr>
        <xdr:cNvSpPr txBox="1">
          <a:spLocks noChangeArrowheads="1"/>
        </xdr:cNvSpPr>
      </xdr:nvSpPr>
      <xdr:spPr bwMode="auto">
        <a:xfrm>
          <a:off x="5695950" y="1369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73" name="Text Box 6">
          <a:extLst>
            <a:ext uri="{FF2B5EF4-FFF2-40B4-BE49-F238E27FC236}">
              <a16:creationId xmlns:a16="http://schemas.microsoft.com/office/drawing/2014/main" id="{00000000-0008-0000-0200-000059A40000}"/>
            </a:ext>
          </a:extLst>
        </xdr:cNvPr>
        <xdr:cNvSpPr txBox="1">
          <a:spLocks noChangeArrowheads="1"/>
        </xdr:cNvSpPr>
      </xdr:nvSpPr>
      <xdr:spPr bwMode="auto">
        <a:xfrm>
          <a:off x="5695950" y="1369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6</xdr:row>
      <xdr:rowOff>28575</xdr:rowOff>
    </xdr:to>
    <xdr:sp macro="" textlink="">
      <xdr:nvSpPr>
        <xdr:cNvPr id="42074" name="Text Box 7">
          <a:extLst>
            <a:ext uri="{FF2B5EF4-FFF2-40B4-BE49-F238E27FC236}">
              <a16:creationId xmlns:a16="http://schemas.microsoft.com/office/drawing/2014/main" id="{00000000-0008-0000-0200-00005AA40000}"/>
            </a:ext>
          </a:extLst>
        </xdr:cNvPr>
        <xdr:cNvSpPr txBox="1">
          <a:spLocks noChangeArrowheads="1"/>
        </xdr:cNvSpPr>
      </xdr:nvSpPr>
      <xdr:spPr bwMode="auto">
        <a:xfrm>
          <a:off x="63055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6</xdr:row>
      <xdr:rowOff>28575</xdr:rowOff>
    </xdr:to>
    <xdr:sp macro="" textlink="">
      <xdr:nvSpPr>
        <xdr:cNvPr id="42075" name="Text Box 8">
          <a:extLst>
            <a:ext uri="{FF2B5EF4-FFF2-40B4-BE49-F238E27FC236}">
              <a16:creationId xmlns:a16="http://schemas.microsoft.com/office/drawing/2014/main" id="{00000000-0008-0000-0200-00005BA40000}"/>
            </a:ext>
          </a:extLst>
        </xdr:cNvPr>
        <xdr:cNvSpPr txBox="1">
          <a:spLocks noChangeArrowheads="1"/>
        </xdr:cNvSpPr>
      </xdr:nvSpPr>
      <xdr:spPr bwMode="auto">
        <a:xfrm>
          <a:off x="63055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76" name="Text Box 5">
          <a:extLst>
            <a:ext uri="{FF2B5EF4-FFF2-40B4-BE49-F238E27FC236}">
              <a16:creationId xmlns:a16="http://schemas.microsoft.com/office/drawing/2014/main" id="{00000000-0008-0000-0200-00005CA40000}"/>
            </a:ext>
          </a:extLst>
        </xdr:cNvPr>
        <xdr:cNvSpPr txBox="1">
          <a:spLocks noChangeArrowheads="1"/>
        </xdr:cNvSpPr>
      </xdr:nvSpPr>
      <xdr:spPr bwMode="auto">
        <a:xfrm>
          <a:off x="5695950" y="1612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77" name="Text Box 6">
          <a:extLst>
            <a:ext uri="{FF2B5EF4-FFF2-40B4-BE49-F238E27FC236}">
              <a16:creationId xmlns:a16="http://schemas.microsoft.com/office/drawing/2014/main" id="{00000000-0008-0000-0200-00005DA40000}"/>
            </a:ext>
          </a:extLst>
        </xdr:cNvPr>
        <xdr:cNvSpPr txBox="1">
          <a:spLocks noChangeArrowheads="1"/>
        </xdr:cNvSpPr>
      </xdr:nvSpPr>
      <xdr:spPr bwMode="auto">
        <a:xfrm>
          <a:off x="5695950" y="1612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78" name="Text Box 5">
          <a:extLst>
            <a:ext uri="{FF2B5EF4-FFF2-40B4-BE49-F238E27FC236}">
              <a16:creationId xmlns:a16="http://schemas.microsoft.com/office/drawing/2014/main" id="{00000000-0008-0000-0200-00005EA40000}"/>
            </a:ext>
          </a:extLst>
        </xdr:cNvPr>
        <xdr:cNvSpPr txBox="1">
          <a:spLocks noChangeArrowheads="1"/>
        </xdr:cNvSpPr>
      </xdr:nvSpPr>
      <xdr:spPr bwMode="auto">
        <a:xfrm>
          <a:off x="5695950" y="145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79" name="Text Box 6">
          <a:extLst>
            <a:ext uri="{FF2B5EF4-FFF2-40B4-BE49-F238E27FC236}">
              <a16:creationId xmlns:a16="http://schemas.microsoft.com/office/drawing/2014/main" id="{00000000-0008-0000-0200-00005FA40000}"/>
            </a:ext>
          </a:extLst>
        </xdr:cNvPr>
        <xdr:cNvSpPr txBox="1">
          <a:spLocks noChangeArrowheads="1"/>
        </xdr:cNvSpPr>
      </xdr:nvSpPr>
      <xdr:spPr bwMode="auto">
        <a:xfrm>
          <a:off x="5695950" y="1450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80" name="Text Box 5">
          <a:extLst>
            <a:ext uri="{FF2B5EF4-FFF2-40B4-BE49-F238E27FC236}">
              <a16:creationId xmlns:a16="http://schemas.microsoft.com/office/drawing/2014/main" id="{00000000-0008-0000-0200-000060A40000}"/>
            </a:ext>
          </a:extLst>
        </xdr:cNvPr>
        <xdr:cNvSpPr txBox="1">
          <a:spLocks noChangeArrowheads="1"/>
        </xdr:cNvSpPr>
      </xdr:nvSpPr>
      <xdr:spPr bwMode="auto">
        <a:xfrm>
          <a:off x="5695950" y="1531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32385</xdr:rowOff>
    </xdr:to>
    <xdr:sp macro="" textlink="">
      <xdr:nvSpPr>
        <xdr:cNvPr id="42081" name="Text Box 6">
          <a:extLst>
            <a:ext uri="{FF2B5EF4-FFF2-40B4-BE49-F238E27FC236}">
              <a16:creationId xmlns:a16="http://schemas.microsoft.com/office/drawing/2014/main" id="{00000000-0008-0000-0200-000061A40000}"/>
            </a:ext>
          </a:extLst>
        </xdr:cNvPr>
        <xdr:cNvSpPr txBox="1">
          <a:spLocks noChangeArrowheads="1"/>
        </xdr:cNvSpPr>
      </xdr:nvSpPr>
      <xdr:spPr bwMode="auto">
        <a:xfrm>
          <a:off x="5695950" y="1531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39</xdr:row>
      <xdr:rowOff>38100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5695950" y="1411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39</xdr:row>
      <xdr:rowOff>38100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5695950" y="1411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40</xdr:row>
      <xdr:rowOff>38100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5695950" y="1735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40</xdr:row>
      <xdr:rowOff>38100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5695950" y="1735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39</xdr:row>
      <xdr:rowOff>38100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5695950" y="1492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39</xdr:row>
      <xdr:rowOff>38100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5695950" y="1492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39</xdr:row>
      <xdr:rowOff>38100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5695950" y="1573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39</xdr:row>
      <xdr:rowOff>38100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5695950" y="1573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38100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705600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38100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705600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38100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705600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38100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6705600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6953250" y="66770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6953250" y="66770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953250" y="66770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6953250" y="66770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6953250" y="7191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953250" y="7191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953250" y="7191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390525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953250" y="7191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32</xdr:row>
      <xdr:rowOff>200025</xdr:rowOff>
    </xdr:to>
    <xdr:sp macro="" textlink="">
      <xdr:nvSpPr>
        <xdr:cNvPr id="40056" name="Text Box 1">
          <a:extLst>
            <a:ext uri="{FF2B5EF4-FFF2-40B4-BE49-F238E27FC236}">
              <a16:creationId xmlns:a16="http://schemas.microsoft.com/office/drawing/2014/main" id="{00000000-0008-0000-0100-0000789C0000}"/>
            </a:ext>
          </a:extLst>
        </xdr:cNvPr>
        <xdr:cNvSpPr txBox="1">
          <a:spLocks noChangeArrowheads="1"/>
        </xdr:cNvSpPr>
      </xdr:nvSpPr>
      <xdr:spPr bwMode="auto">
        <a:xfrm>
          <a:off x="5695950" y="576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32</xdr:row>
      <xdr:rowOff>200025</xdr:rowOff>
    </xdr:to>
    <xdr:sp macro="" textlink="">
      <xdr:nvSpPr>
        <xdr:cNvPr id="40057" name="Text Box 2">
          <a:extLst>
            <a:ext uri="{FF2B5EF4-FFF2-40B4-BE49-F238E27FC236}">
              <a16:creationId xmlns:a16="http://schemas.microsoft.com/office/drawing/2014/main" id="{00000000-0008-0000-0100-0000799C0000}"/>
            </a:ext>
          </a:extLst>
        </xdr:cNvPr>
        <xdr:cNvSpPr txBox="1">
          <a:spLocks noChangeArrowheads="1"/>
        </xdr:cNvSpPr>
      </xdr:nvSpPr>
      <xdr:spPr bwMode="auto">
        <a:xfrm>
          <a:off x="5695950" y="576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200025</xdr:rowOff>
    </xdr:to>
    <xdr:sp macro="" textlink="">
      <xdr:nvSpPr>
        <xdr:cNvPr id="40058" name="Text Box 3">
          <a:extLst>
            <a:ext uri="{FF2B5EF4-FFF2-40B4-BE49-F238E27FC236}">
              <a16:creationId xmlns:a16="http://schemas.microsoft.com/office/drawing/2014/main" id="{00000000-0008-0000-0100-00007A9C0000}"/>
            </a:ext>
          </a:extLst>
        </xdr:cNvPr>
        <xdr:cNvSpPr txBox="1">
          <a:spLocks noChangeArrowheads="1"/>
        </xdr:cNvSpPr>
      </xdr:nvSpPr>
      <xdr:spPr bwMode="auto">
        <a:xfrm>
          <a:off x="5695950" y="411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200025</xdr:rowOff>
    </xdr:to>
    <xdr:sp macro="" textlink="">
      <xdr:nvSpPr>
        <xdr:cNvPr id="40059" name="Text Box 4">
          <a:extLst>
            <a:ext uri="{FF2B5EF4-FFF2-40B4-BE49-F238E27FC236}">
              <a16:creationId xmlns:a16="http://schemas.microsoft.com/office/drawing/2014/main" id="{00000000-0008-0000-0100-00007B9C0000}"/>
            </a:ext>
          </a:extLst>
        </xdr:cNvPr>
        <xdr:cNvSpPr txBox="1">
          <a:spLocks noChangeArrowheads="1"/>
        </xdr:cNvSpPr>
      </xdr:nvSpPr>
      <xdr:spPr bwMode="auto">
        <a:xfrm>
          <a:off x="5695950" y="411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76200</xdr:colOff>
      <xdr:row>40</xdr:row>
      <xdr:rowOff>156212</xdr:rowOff>
    </xdr:to>
    <xdr:sp macro="" textlink="">
      <xdr:nvSpPr>
        <xdr:cNvPr id="40060" name="Text Box 5">
          <a:extLst>
            <a:ext uri="{FF2B5EF4-FFF2-40B4-BE49-F238E27FC236}">
              <a16:creationId xmlns:a16="http://schemas.microsoft.com/office/drawing/2014/main" id="{00000000-0008-0000-0100-00007C9C0000}"/>
            </a:ext>
          </a:extLst>
        </xdr:cNvPr>
        <xdr:cNvSpPr txBox="1">
          <a:spLocks noChangeArrowheads="1"/>
        </xdr:cNvSpPr>
      </xdr:nvSpPr>
      <xdr:spPr bwMode="auto">
        <a:xfrm>
          <a:off x="0" y="117538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76200</xdr:colOff>
      <xdr:row>40</xdr:row>
      <xdr:rowOff>156212</xdr:rowOff>
    </xdr:to>
    <xdr:sp macro="" textlink="">
      <xdr:nvSpPr>
        <xdr:cNvPr id="40061" name="Text Box 6">
          <a:extLst>
            <a:ext uri="{FF2B5EF4-FFF2-40B4-BE49-F238E27FC236}">
              <a16:creationId xmlns:a16="http://schemas.microsoft.com/office/drawing/2014/main" id="{00000000-0008-0000-0100-00007D9C0000}"/>
            </a:ext>
          </a:extLst>
        </xdr:cNvPr>
        <xdr:cNvSpPr txBox="1">
          <a:spLocks noChangeArrowheads="1"/>
        </xdr:cNvSpPr>
      </xdr:nvSpPr>
      <xdr:spPr bwMode="auto">
        <a:xfrm>
          <a:off x="0" y="117538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200025</xdr:rowOff>
    </xdr:to>
    <xdr:sp macro="" textlink="">
      <xdr:nvSpPr>
        <xdr:cNvPr id="40062" name="Text Box 7">
          <a:extLst>
            <a:ext uri="{FF2B5EF4-FFF2-40B4-BE49-F238E27FC236}">
              <a16:creationId xmlns:a16="http://schemas.microsoft.com/office/drawing/2014/main" id="{00000000-0008-0000-0100-00007E9C0000}"/>
            </a:ext>
          </a:extLst>
        </xdr:cNvPr>
        <xdr:cNvSpPr txBox="1">
          <a:spLocks noChangeArrowheads="1"/>
        </xdr:cNvSpPr>
      </xdr:nvSpPr>
      <xdr:spPr bwMode="auto">
        <a:xfrm>
          <a:off x="5695950" y="411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200025</xdr:rowOff>
    </xdr:to>
    <xdr:sp macro="" textlink="">
      <xdr:nvSpPr>
        <xdr:cNvPr id="40063" name="Text Box 8">
          <a:extLst>
            <a:ext uri="{FF2B5EF4-FFF2-40B4-BE49-F238E27FC236}">
              <a16:creationId xmlns:a16="http://schemas.microsoft.com/office/drawing/2014/main" id="{00000000-0008-0000-0100-00007F9C0000}"/>
            </a:ext>
          </a:extLst>
        </xdr:cNvPr>
        <xdr:cNvSpPr txBox="1">
          <a:spLocks noChangeArrowheads="1"/>
        </xdr:cNvSpPr>
      </xdr:nvSpPr>
      <xdr:spPr bwMode="auto">
        <a:xfrm>
          <a:off x="5695950" y="411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64" name="Text Box 3">
          <a:extLst>
            <a:ext uri="{FF2B5EF4-FFF2-40B4-BE49-F238E27FC236}">
              <a16:creationId xmlns:a16="http://schemas.microsoft.com/office/drawing/2014/main" id="{00000000-0008-0000-0100-000080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65" name="Text Box 4">
          <a:extLst>
            <a:ext uri="{FF2B5EF4-FFF2-40B4-BE49-F238E27FC236}">
              <a16:creationId xmlns:a16="http://schemas.microsoft.com/office/drawing/2014/main" id="{00000000-0008-0000-0100-000081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66" name="Text Box 7">
          <a:extLst>
            <a:ext uri="{FF2B5EF4-FFF2-40B4-BE49-F238E27FC236}">
              <a16:creationId xmlns:a16="http://schemas.microsoft.com/office/drawing/2014/main" id="{00000000-0008-0000-0100-000082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67" name="Text Box 8">
          <a:extLst>
            <a:ext uri="{FF2B5EF4-FFF2-40B4-BE49-F238E27FC236}">
              <a16:creationId xmlns:a16="http://schemas.microsoft.com/office/drawing/2014/main" id="{00000000-0008-0000-0100-000083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40068" name="Text Box 3">
          <a:extLst>
            <a:ext uri="{FF2B5EF4-FFF2-40B4-BE49-F238E27FC236}">
              <a16:creationId xmlns:a16="http://schemas.microsoft.com/office/drawing/2014/main" id="{00000000-0008-0000-0100-0000849C0000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40069" name="Text Box 4">
          <a:extLst>
            <a:ext uri="{FF2B5EF4-FFF2-40B4-BE49-F238E27FC236}">
              <a16:creationId xmlns:a16="http://schemas.microsoft.com/office/drawing/2014/main" id="{00000000-0008-0000-0100-0000859C0000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40070" name="Text Box 7">
          <a:extLst>
            <a:ext uri="{FF2B5EF4-FFF2-40B4-BE49-F238E27FC236}">
              <a16:creationId xmlns:a16="http://schemas.microsoft.com/office/drawing/2014/main" id="{00000000-0008-0000-0100-0000869C0000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40071" name="Text Box 8">
          <a:extLst>
            <a:ext uri="{FF2B5EF4-FFF2-40B4-BE49-F238E27FC236}">
              <a16:creationId xmlns:a16="http://schemas.microsoft.com/office/drawing/2014/main" id="{00000000-0008-0000-0100-0000879C0000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72" name="Text Box 3">
          <a:extLst>
            <a:ext uri="{FF2B5EF4-FFF2-40B4-BE49-F238E27FC236}">
              <a16:creationId xmlns:a16="http://schemas.microsoft.com/office/drawing/2014/main" id="{00000000-0008-0000-0100-000088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73" name="Text Box 4">
          <a:extLst>
            <a:ext uri="{FF2B5EF4-FFF2-40B4-BE49-F238E27FC236}">
              <a16:creationId xmlns:a16="http://schemas.microsoft.com/office/drawing/2014/main" id="{00000000-0008-0000-0100-000089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74" name="Text Box 7">
          <a:extLst>
            <a:ext uri="{FF2B5EF4-FFF2-40B4-BE49-F238E27FC236}">
              <a16:creationId xmlns:a16="http://schemas.microsoft.com/office/drawing/2014/main" id="{00000000-0008-0000-0100-00008A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200025</xdr:rowOff>
    </xdr:to>
    <xdr:sp macro="" textlink="">
      <xdr:nvSpPr>
        <xdr:cNvPr id="40075" name="Text Box 8">
          <a:extLst>
            <a:ext uri="{FF2B5EF4-FFF2-40B4-BE49-F238E27FC236}">
              <a16:creationId xmlns:a16="http://schemas.microsoft.com/office/drawing/2014/main" id="{00000000-0008-0000-0100-00008B9C0000}"/>
            </a:ext>
          </a:extLst>
        </xdr:cNvPr>
        <xdr:cNvSpPr txBox="1">
          <a:spLocks noChangeArrowheads="1"/>
        </xdr:cNvSpPr>
      </xdr:nvSpPr>
      <xdr:spPr bwMode="auto">
        <a:xfrm>
          <a:off x="5695950" y="181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695950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6959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2E5B39EE-EEA2-472E-A581-93C341EEC7A6}"/>
            </a:ext>
          </a:extLst>
        </xdr:cNvPr>
        <xdr:cNvSpPr txBox="1">
          <a:spLocks noChangeArrowheads="1"/>
        </xdr:cNvSpPr>
      </xdr:nvSpPr>
      <xdr:spPr bwMode="auto">
        <a:xfrm>
          <a:off x="5867400" y="15575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AE74BF80-8E50-4DEE-8DD6-817E49F5AE13}"/>
            </a:ext>
          </a:extLst>
        </xdr:cNvPr>
        <xdr:cNvSpPr txBox="1">
          <a:spLocks noChangeArrowheads="1"/>
        </xdr:cNvSpPr>
      </xdr:nvSpPr>
      <xdr:spPr bwMode="auto">
        <a:xfrm>
          <a:off x="5867400" y="15575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1B5F944A-34E9-49CD-94B5-601B6FCBCDF0}"/>
            </a:ext>
          </a:extLst>
        </xdr:cNvPr>
        <xdr:cNvSpPr txBox="1">
          <a:spLocks noChangeArrowheads="1"/>
        </xdr:cNvSpPr>
      </xdr:nvSpPr>
      <xdr:spPr bwMode="auto">
        <a:xfrm>
          <a:off x="5867400" y="166268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B053B4BE-A411-4E32-9A80-3D8CA155B125}"/>
            </a:ext>
          </a:extLst>
        </xdr:cNvPr>
        <xdr:cNvSpPr txBox="1">
          <a:spLocks noChangeArrowheads="1"/>
        </xdr:cNvSpPr>
      </xdr:nvSpPr>
      <xdr:spPr bwMode="auto">
        <a:xfrm>
          <a:off x="5867400" y="166268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B38CAC1D-25DF-406D-9881-1EB8A64CC9C7}"/>
            </a:ext>
          </a:extLst>
        </xdr:cNvPr>
        <xdr:cNvSpPr txBox="1">
          <a:spLocks noChangeArrowheads="1"/>
        </xdr:cNvSpPr>
      </xdr:nvSpPr>
      <xdr:spPr bwMode="auto">
        <a:xfrm>
          <a:off x="5867400" y="11910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76200" cy="200025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6EB0AB86-A6A3-4941-BFB2-293161276CD6}"/>
            </a:ext>
          </a:extLst>
        </xdr:cNvPr>
        <xdr:cNvSpPr txBox="1">
          <a:spLocks noChangeArrowheads="1"/>
        </xdr:cNvSpPr>
      </xdr:nvSpPr>
      <xdr:spPr bwMode="auto">
        <a:xfrm>
          <a:off x="5867400" y="11910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B843C55D-9238-46F6-9561-F97643A0D160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B7E902D4-442D-4BBC-9D83-F3BA0375C730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68E5B2B5-1BC2-43D5-A14F-D17A7693F63C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FFC46474-7EA6-4F62-B299-59614A54B59F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A9694D6F-4066-4B70-8453-3A71B0B546E4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CD957894-E5B0-4407-BB59-1FA0B4F173EA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2804BB33-5BAC-4080-AD6C-30D93738145B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50F74C0B-1A09-4298-9E78-401CB5D62D8E}"/>
            </a:ext>
          </a:extLst>
        </xdr:cNvPr>
        <xdr:cNvSpPr txBox="1">
          <a:spLocks noChangeArrowheads="1"/>
        </xdr:cNvSpPr>
      </xdr:nvSpPr>
      <xdr:spPr bwMode="auto">
        <a:xfrm>
          <a:off x="5867400" y="1150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0</xdr:rowOff>
    </xdr:from>
    <xdr:to>
      <xdr:col>6</xdr:col>
      <xdr:colOff>76200</xdr:colOff>
      <xdr:row>40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6825895-290C-4CA0-A098-8016CD0C55A8}"/>
            </a:ext>
          </a:extLst>
        </xdr:cNvPr>
        <xdr:cNvSpPr txBox="1">
          <a:spLocks noChangeArrowheads="1"/>
        </xdr:cNvSpPr>
      </xdr:nvSpPr>
      <xdr:spPr bwMode="auto">
        <a:xfrm>
          <a:off x="5695950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76200</xdr:colOff>
      <xdr:row>40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6A044FF-18F4-48ED-9DBA-9B0B43F95124}"/>
            </a:ext>
          </a:extLst>
        </xdr:cNvPr>
        <xdr:cNvSpPr txBox="1">
          <a:spLocks noChangeArrowheads="1"/>
        </xdr:cNvSpPr>
      </xdr:nvSpPr>
      <xdr:spPr bwMode="auto">
        <a:xfrm>
          <a:off x="5695950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76200</xdr:colOff>
      <xdr:row>28</xdr:row>
      <xdr:rowOff>200025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60F099B-5AD9-4BAE-BABF-B1CDF9473E84}"/>
            </a:ext>
          </a:extLst>
        </xdr:cNvPr>
        <xdr:cNvSpPr txBox="1">
          <a:spLocks noChangeArrowheads="1"/>
        </xdr:cNvSpPr>
      </xdr:nvSpPr>
      <xdr:spPr bwMode="auto">
        <a:xfrm>
          <a:off x="5695950" y="779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76200</xdr:colOff>
      <xdr:row>28</xdr:row>
      <xdr:rowOff>200025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5C4E488-3270-495C-93AE-7E99093D35EA}"/>
            </a:ext>
          </a:extLst>
        </xdr:cNvPr>
        <xdr:cNvSpPr txBox="1">
          <a:spLocks noChangeArrowheads="1"/>
        </xdr:cNvSpPr>
      </xdr:nvSpPr>
      <xdr:spPr bwMode="auto">
        <a:xfrm>
          <a:off x="5695950" y="779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76200</xdr:colOff>
      <xdr:row>44</xdr:row>
      <xdr:rowOff>156212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A2EFAFB-496A-4A39-9804-25473810BBEF}"/>
            </a:ext>
          </a:extLst>
        </xdr:cNvPr>
        <xdr:cNvSpPr txBox="1">
          <a:spLocks noChangeArrowheads="1"/>
        </xdr:cNvSpPr>
      </xdr:nvSpPr>
      <xdr:spPr bwMode="auto">
        <a:xfrm>
          <a:off x="0" y="10382250"/>
          <a:ext cx="76200" cy="318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76200</xdr:colOff>
      <xdr:row>44</xdr:row>
      <xdr:rowOff>156212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E41F3D9-068E-485A-B52C-57909F75DE5C}"/>
            </a:ext>
          </a:extLst>
        </xdr:cNvPr>
        <xdr:cNvSpPr txBox="1">
          <a:spLocks noChangeArrowheads="1"/>
        </xdr:cNvSpPr>
      </xdr:nvSpPr>
      <xdr:spPr bwMode="auto">
        <a:xfrm>
          <a:off x="0" y="10382250"/>
          <a:ext cx="76200" cy="318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76200</xdr:colOff>
      <xdr:row>28</xdr:row>
      <xdr:rowOff>200025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2D257DF-1F0E-46F8-881D-77DEDB8217D7}"/>
            </a:ext>
          </a:extLst>
        </xdr:cNvPr>
        <xdr:cNvSpPr txBox="1">
          <a:spLocks noChangeArrowheads="1"/>
        </xdr:cNvSpPr>
      </xdr:nvSpPr>
      <xdr:spPr bwMode="auto">
        <a:xfrm>
          <a:off x="5695950" y="779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76200</xdr:colOff>
      <xdr:row>28</xdr:row>
      <xdr:rowOff>200025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65EF68E-935C-4066-A177-D7966D332436}"/>
            </a:ext>
          </a:extLst>
        </xdr:cNvPr>
        <xdr:cNvSpPr txBox="1">
          <a:spLocks noChangeArrowheads="1"/>
        </xdr:cNvSpPr>
      </xdr:nvSpPr>
      <xdr:spPr bwMode="auto">
        <a:xfrm>
          <a:off x="5695950" y="779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FCD2BF5A-5313-46AF-A40F-C07723517BCC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BFCD5416-B7C4-4106-943C-8E0F21B860B3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65919D16-0D13-45F2-9F9F-92A21221990E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8BAEF56A-6581-43A4-93E7-D3D496C811C9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200025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2BAA951B-5FAE-4A2B-89BE-B82A33F45EAF}"/>
            </a:ext>
          </a:extLst>
        </xdr:cNvPr>
        <xdr:cNvSpPr txBox="1">
          <a:spLocks noChangeArrowheads="1"/>
        </xdr:cNvSpPr>
      </xdr:nvSpPr>
      <xdr:spPr bwMode="auto">
        <a:xfrm>
          <a:off x="5695950" y="698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200025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E15D30CF-9C68-460C-86FF-E2B49E9D00C6}"/>
            </a:ext>
          </a:extLst>
        </xdr:cNvPr>
        <xdr:cNvSpPr txBox="1">
          <a:spLocks noChangeArrowheads="1"/>
        </xdr:cNvSpPr>
      </xdr:nvSpPr>
      <xdr:spPr bwMode="auto">
        <a:xfrm>
          <a:off x="5695950" y="698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200025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A5FEC6C7-4376-44EF-B0D1-6E63B46E7F74}"/>
            </a:ext>
          </a:extLst>
        </xdr:cNvPr>
        <xdr:cNvSpPr txBox="1">
          <a:spLocks noChangeArrowheads="1"/>
        </xdr:cNvSpPr>
      </xdr:nvSpPr>
      <xdr:spPr bwMode="auto">
        <a:xfrm>
          <a:off x="5695950" y="698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200025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9B88AF32-1D42-4939-A896-C3749A7FD7D0}"/>
            </a:ext>
          </a:extLst>
        </xdr:cNvPr>
        <xdr:cNvSpPr txBox="1">
          <a:spLocks noChangeArrowheads="1"/>
        </xdr:cNvSpPr>
      </xdr:nvSpPr>
      <xdr:spPr bwMode="auto">
        <a:xfrm>
          <a:off x="5695950" y="698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A6A8EBD7-A543-4627-9651-FB6F4D5C8497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506B86A3-D24D-4C15-8FF5-0ADA3BC0FF84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FD4AFA0-F711-412A-90E7-FD87D742E485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200025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56B81008-B265-4493-9501-0F0F7367953F}"/>
            </a:ext>
          </a:extLst>
        </xdr:cNvPr>
        <xdr:cNvSpPr txBox="1">
          <a:spLocks noChangeArrowheads="1"/>
        </xdr:cNvSpPr>
      </xdr:nvSpPr>
      <xdr:spPr bwMode="auto">
        <a:xfrm>
          <a:off x="569595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592F8030-483B-4CDF-AA9E-903178A95D98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D1CFD90-FA1A-4AA1-B15D-E9E947661384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1F3A62A-37DA-4DCC-87A3-C18EA6A92906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419A1F37-1E36-42D0-9FF6-7FD102E97E18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303DA8B2-7D4E-4CE1-96C6-41FD3B80BA60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C47771-02BD-4D73-ABA9-EB6F8BB5EC75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596CE32A-A63E-4AC5-BB62-9C02F815B659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7E408BB9-B3F9-4970-B9E4-46A5BDDA67A6}"/>
            </a:ext>
          </a:extLst>
        </xdr:cNvPr>
        <xdr:cNvSpPr txBox="1">
          <a:spLocks noChangeArrowheads="1"/>
        </xdr:cNvSpPr>
      </xdr:nvSpPr>
      <xdr:spPr bwMode="auto">
        <a:xfrm>
          <a:off x="5695950" y="3981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3C3E4BEE-C7E4-4EAD-B2DF-129A8E911C61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2CAA01DE-9403-427A-9D6F-9D25E84345B9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DDEAB4FC-E169-4F3B-848E-F07A3904B68B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72276A75-7C77-46DE-B305-C024FA262259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811749EA-1965-4EF0-995A-079179A693B1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45908B71-9F4C-445B-90F9-74C354C0866D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26DD9441-3DAC-41CB-B86E-8988184E65E8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572A006C-DC15-46F0-9871-E7E6E542EDCB}"/>
            </a:ext>
          </a:extLst>
        </xdr:cNvPr>
        <xdr:cNvSpPr txBox="1">
          <a:spLocks noChangeArrowheads="1"/>
        </xdr:cNvSpPr>
      </xdr:nvSpPr>
      <xdr:spPr bwMode="auto">
        <a:xfrm>
          <a:off x="569595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07F6954-AD0A-43A4-854C-2F354C1AD796}"/>
            </a:ext>
          </a:extLst>
        </xdr:cNvPr>
        <xdr:cNvSpPr txBox="1">
          <a:spLocks noChangeArrowheads="1"/>
        </xdr:cNvSpPr>
      </xdr:nvSpPr>
      <xdr:spPr bwMode="auto">
        <a:xfrm>
          <a:off x="5698435" y="1417982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C3528A6B-8610-4205-85C6-67FE37C82502}"/>
            </a:ext>
          </a:extLst>
        </xdr:cNvPr>
        <xdr:cNvSpPr txBox="1">
          <a:spLocks noChangeArrowheads="1"/>
        </xdr:cNvSpPr>
      </xdr:nvSpPr>
      <xdr:spPr bwMode="auto">
        <a:xfrm>
          <a:off x="5698435" y="1417982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4BDC30DD-D83E-4CDA-9025-7B330ADB2F89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18D347E2-B9FD-40DE-9046-15BD7783AC35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03E815BD-61F0-401A-A368-B47CCC4AE859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7EDED874-55FB-48FB-A00B-7136C315750A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87A41372-90C0-4CF6-A21B-8C169494255C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FC60306D-A2DC-4BA3-B0E7-EF411618141A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E99F7D41-49E0-45A1-99DA-3DD60F62F11E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78787427-D6C1-4E55-AD60-2641AD2B4027}"/>
            </a:ext>
          </a:extLst>
        </xdr:cNvPr>
        <xdr:cNvSpPr txBox="1">
          <a:spLocks noChangeArrowheads="1"/>
        </xdr:cNvSpPr>
      </xdr:nvSpPr>
      <xdr:spPr bwMode="auto">
        <a:xfrm>
          <a:off x="5698435" y="110821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9A58D67-435C-4ACF-BDE8-7E623D071146}"/>
            </a:ext>
          </a:extLst>
        </xdr:cNvPr>
        <xdr:cNvSpPr txBox="1">
          <a:spLocks noChangeArrowheads="1"/>
        </xdr:cNvSpPr>
      </xdr:nvSpPr>
      <xdr:spPr bwMode="auto">
        <a:xfrm>
          <a:off x="5698435" y="1552160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593836EE-4EA5-4199-9811-A0B6176E701C}"/>
            </a:ext>
          </a:extLst>
        </xdr:cNvPr>
        <xdr:cNvSpPr txBox="1">
          <a:spLocks noChangeArrowheads="1"/>
        </xdr:cNvSpPr>
      </xdr:nvSpPr>
      <xdr:spPr bwMode="auto">
        <a:xfrm>
          <a:off x="5698435" y="1552160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D080E11-04C7-44A7-BBE0-35DEB604073A}"/>
            </a:ext>
          </a:extLst>
        </xdr:cNvPr>
        <xdr:cNvSpPr txBox="1">
          <a:spLocks noChangeArrowheads="1"/>
        </xdr:cNvSpPr>
      </xdr:nvSpPr>
      <xdr:spPr bwMode="auto">
        <a:xfrm>
          <a:off x="5698435" y="1552160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EA47DA6A-7389-410D-BD9C-93226AE13C11}"/>
            </a:ext>
          </a:extLst>
        </xdr:cNvPr>
        <xdr:cNvSpPr txBox="1">
          <a:spLocks noChangeArrowheads="1"/>
        </xdr:cNvSpPr>
      </xdr:nvSpPr>
      <xdr:spPr bwMode="auto">
        <a:xfrm>
          <a:off x="5698435" y="1552160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3C6ABAFB-5BFA-4AE5-A05E-519A21B44646}"/>
            </a:ext>
          </a:extLst>
        </xdr:cNvPr>
        <xdr:cNvSpPr txBox="1">
          <a:spLocks noChangeArrowheads="1"/>
        </xdr:cNvSpPr>
      </xdr:nvSpPr>
      <xdr:spPr bwMode="auto">
        <a:xfrm>
          <a:off x="5698435" y="1666460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A3970022-53CC-4DE9-893B-BF141D44F772}"/>
            </a:ext>
          </a:extLst>
        </xdr:cNvPr>
        <xdr:cNvSpPr txBox="1">
          <a:spLocks noChangeArrowheads="1"/>
        </xdr:cNvSpPr>
      </xdr:nvSpPr>
      <xdr:spPr bwMode="auto">
        <a:xfrm>
          <a:off x="5698435" y="1666460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B6BDB3A-D47E-4989-9839-EBF4DA5E92BA}"/>
            </a:ext>
          </a:extLst>
        </xdr:cNvPr>
        <xdr:cNvSpPr txBox="1">
          <a:spLocks noChangeArrowheads="1"/>
        </xdr:cNvSpPr>
      </xdr:nvSpPr>
      <xdr:spPr bwMode="auto">
        <a:xfrm>
          <a:off x="5698435" y="17153283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500EFB4-4C84-4DAE-9B30-7151084D4117}"/>
            </a:ext>
          </a:extLst>
        </xdr:cNvPr>
        <xdr:cNvSpPr txBox="1">
          <a:spLocks noChangeArrowheads="1"/>
        </xdr:cNvSpPr>
      </xdr:nvSpPr>
      <xdr:spPr bwMode="auto">
        <a:xfrm>
          <a:off x="5698435" y="17153283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5390BE23-E68E-4193-B0D8-889B4AA56B21}"/>
            </a:ext>
          </a:extLst>
        </xdr:cNvPr>
        <xdr:cNvSpPr txBox="1">
          <a:spLocks noChangeArrowheads="1"/>
        </xdr:cNvSpPr>
      </xdr:nvSpPr>
      <xdr:spPr bwMode="auto">
        <a:xfrm>
          <a:off x="5698435" y="147016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434E50B7-6B7B-4B38-ADE2-02EDF298A54E}"/>
            </a:ext>
          </a:extLst>
        </xdr:cNvPr>
        <xdr:cNvSpPr txBox="1">
          <a:spLocks noChangeArrowheads="1"/>
        </xdr:cNvSpPr>
      </xdr:nvSpPr>
      <xdr:spPr bwMode="auto">
        <a:xfrm>
          <a:off x="5698435" y="1470163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3C08437A-1A80-424F-A3C9-8860EC79EE61}"/>
            </a:ext>
          </a:extLst>
        </xdr:cNvPr>
        <xdr:cNvSpPr txBox="1">
          <a:spLocks noChangeArrowheads="1"/>
        </xdr:cNvSpPr>
      </xdr:nvSpPr>
      <xdr:spPr bwMode="auto">
        <a:xfrm>
          <a:off x="58674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120F0EAD-57F8-437D-A779-2ECEADDFC00F}"/>
            </a:ext>
          </a:extLst>
        </xdr:cNvPr>
        <xdr:cNvSpPr txBox="1">
          <a:spLocks noChangeArrowheads="1"/>
        </xdr:cNvSpPr>
      </xdr:nvSpPr>
      <xdr:spPr bwMode="auto">
        <a:xfrm>
          <a:off x="58674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A487343F-32ED-4B8D-BB63-EEACE533312F}"/>
            </a:ext>
          </a:extLst>
        </xdr:cNvPr>
        <xdr:cNvSpPr txBox="1">
          <a:spLocks noChangeArrowheads="1"/>
        </xdr:cNvSpPr>
      </xdr:nvSpPr>
      <xdr:spPr bwMode="auto">
        <a:xfrm>
          <a:off x="58674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B2CA1BA1-337B-43EA-9AEF-BA93FDAD511B}"/>
            </a:ext>
          </a:extLst>
        </xdr:cNvPr>
        <xdr:cNvSpPr txBox="1">
          <a:spLocks noChangeArrowheads="1"/>
        </xdr:cNvSpPr>
      </xdr:nvSpPr>
      <xdr:spPr bwMode="auto">
        <a:xfrm>
          <a:off x="58674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A8A5E357-E76F-4CEF-B73B-7DD258A3ACF3}"/>
            </a:ext>
          </a:extLst>
        </xdr:cNvPr>
        <xdr:cNvSpPr txBox="1">
          <a:spLocks noChangeArrowheads="1"/>
        </xdr:cNvSpPr>
      </xdr:nvSpPr>
      <xdr:spPr bwMode="auto">
        <a:xfrm>
          <a:off x="5867400" y="14759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17177125-FC2C-4706-92E4-39A9CCBB1AFC}"/>
            </a:ext>
          </a:extLst>
        </xdr:cNvPr>
        <xdr:cNvSpPr txBox="1">
          <a:spLocks noChangeArrowheads="1"/>
        </xdr:cNvSpPr>
      </xdr:nvSpPr>
      <xdr:spPr bwMode="auto">
        <a:xfrm>
          <a:off x="5867400" y="14759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BB7194D0-16CB-456B-83EE-457C3E0E7DE2}"/>
            </a:ext>
          </a:extLst>
        </xdr:cNvPr>
        <xdr:cNvSpPr txBox="1">
          <a:spLocks noChangeArrowheads="1"/>
        </xdr:cNvSpPr>
      </xdr:nvSpPr>
      <xdr:spPr bwMode="auto">
        <a:xfrm>
          <a:off x="5867400" y="14759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A136CA72-AC41-4E4B-9DCA-156602FB6D71}"/>
            </a:ext>
          </a:extLst>
        </xdr:cNvPr>
        <xdr:cNvSpPr txBox="1">
          <a:spLocks noChangeArrowheads="1"/>
        </xdr:cNvSpPr>
      </xdr:nvSpPr>
      <xdr:spPr bwMode="auto">
        <a:xfrm>
          <a:off x="5867400" y="14759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view="pageBreakPreview" topLeftCell="A7" zoomScaleNormal="100" zoomScaleSheetLayoutView="100" workbookViewId="0">
      <selection activeCell="B26" sqref="B26"/>
    </sheetView>
  </sheetViews>
  <sheetFormatPr defaultColWidth="9.140625" defaultRowHeight="12.75"/>
  <cols>
    <col min="1" max="1" width="4.42578125" style="6" customWidth="1"/>
    <col min="2" max="2" width="43" style="3" customWidth="1"/>
    <col min="3" max="3" width="7" style="1" customWidth="1"/>
    <col min="4" max="4" width="7.85546875" style="6" customWidth="1"/>
    <col min="5" max="5" width="10.28515625" style="4" customWidth="1"/>
    <col min="6" max="6" width="12.85546875" style="1" customWidth="1"/>
    <col min="7" max="16384" width="9.140625" style="1"/>
  </cols>
  <sheetData>
    <row r="1" spans="1:6" s="2" customFormat="1" ht="9.75" customHeight="1" thickBot="1">
      <c r="A1" s="89"/>
      <c r="B1" s="90"/>
      <c r="C1" s="90"/>
      <c r="D1" s="90"/>
      <c r="E1" s="90"/>
      <c r="F1" s="90"/>
    </row>
    <row r="2" spans="1:6" s="2" customFormat="1" ht="73.5" customHeight="1" thickBot="1">
      <c r="A2" s="60"/>
      <c r="B2" s="106" t="s">
        <v>72</v>
      </c>
      <c r="C2" s="96"/>
      <c r="D2" s="96"/>
      <c r="E2" s="97"/>
      <c r="F2" s="61"/>
    </row>
    <row r="3" spans="1:6" s="2" customFormat="1" ht="19.5" customHeight="1" thickBot="1">
      <c r="A3" s="60"/>
      <c r="B3" s="63"/>
      <c r="C3" s="62"/>
      <c r="D3" s="62"/>
      <c r="E3" s="62"/>
      <c r="F3" s="61"/>
    </row>
    <row r="4" spans="1:6" s="2" customFormat="1" ht="42.75" customHeight="1" thickBot="1">
      <c r="A4" s="64"/>
      <c r="B4" s="107" t="s">
        <v>49</v>
      </c>
      <c r="C4" s="108"/>
      <c r="D4" s="108"/>
      <c r="E4" s="109"/>
      <c r="F4" s="46"/>
    </row>
    <row r="5" spans="1:6" s="2" customFormat="1" ht="13.5" thickBot="1">
      <c r="A5" s="92"/>
      <c r="B5" s="93"/>
      <c r="C5" s="93"/>
      <c r="D5" s="93"/>
      <c r="E5" s="93"/>
      <c r="F5" s="94"/>
    </row>
    <row r="6" spans="1:6" s="2" customFormat="1" ht="13.5" thickBot="1">
      <c r="B6" s="95" t="s">
        <v>19</v>
      </c>
      <c r="C6" s="96"/>
      <c r="D6" s="96"/>
      <c r="E6" s="97"/>
      <c r="F6" s="46"/>
    </row>
    <row r="7" spans="1:6" s="2" customFormat="1" ht="13.5" thickBot="1">
      <c r="A7" s="33"/>
      <c r="B7" s="34"/>
      <c r="C7" s="35"/>
      <c r="D7" s="36"/>
      <c r="E7" s="37"/>
      <c r="F7" s="38"/>
    </row>
    <row r="8" spans="1:6" s="2" customFormat="1" ht="13.5" thickBot="1">
      <c r="A8" s="33"/>
      <c r="B8" s="54"/>
      <c r="C8" s="55"/>
      <c r="D8" s="98"/>
      <c r="E8" s="99"/>
      <c r="F8" s="38"/>
    </row>
    <row r="9" spans="1:6" s="2" customFormat="1" ht="13.5" thickBot="1">
      <c r="A9" s="29"/>
      <c r="B9" s="30"/>
      <c r="D9" s="48"/>
      <c r="E9" s="49"/>
      <c r="F9" s="32"/>
    </row>
    <row r="10" spans="1:6" s="2" customFormat="1" ht="13.5" thickBot="1">
      <c r="A10" s="33"/>
      <c r="B10" s="54" t="s">
        <v>20</v>
      </c>
      <c r="C10" s="56"/>
      <c r="D10" s="100">
        <f>'Protuprovala '!F39</f>
        <v>0</v>
      </c>
      <c r="E10" s="101"/>
      <c r="F10" s="38"/>
    </row>
    <row r="11" spans="1:6" s="2" customFormat="1" ht="13.5" thickBot="1">
      <c r="A11" s="29"/>
      <c r="B11" s="30"/>
      <c r="C11" s="35"/>
      <c r="D11" s="50"/>
      <c r="E11" s="51"/>
      <c r="F11" s="38"/>
    </row>
    <row r="12" spans="1:6" s="2" customFormat="1" ht="13.5" thickBot="1">
      <c r="A12" s="33"/>
      <c r="B12" s="54" t="s">
        <v>21</v>
      </c>
      <c r="C12" s="55"/>
      <c r="D12" s="102">
        <f>Videonadzor!F43</f>
        <v>0</v>
      </c>
      <c r="E12" s="103"/>
      <c r="F12" s="38"/>
    </row>
    <row r="13" spans="1:6" s="2" customFormat="1" ht="15" customHeight="1" thickBot="1">
      <c r="A13" s="29"/>
      <c r="B13" s="30"/>
      <c r="D13" s="52"/>
      <c r="E13" s="57"/>
      <c r="F13" s="43"/>
    </row>
    <row r="14" spans="1:6" s="2" customFormat="1" ht="13.5" thickBot="1">
      <c r="A14" s="33"/>
      <c r="B14" s="59" t="s">
        <v>27</v>
      </c>
      <c r="C14" s="56"/>
      <c r="D14" s="104">
        <f>SUM(D8:E12)</f>
        <v>0</v>
      </c>
      <c r="E14" s="105"/>
      <c r="F14" s="44"/>
    </row>
    <row r="15" spans="1:6" s="2" customFormat="1" ht="13.5" thickBot="1">
      <c r="A15" s="29"/>
      <c r="B15" s="30"/>
      <c r="D15" s="52"/>
      <c r="E15" s="58"/>
      <c r="F15" s="43"/>
    </row>
    <row r="16" spans="1:6" s="2" customFormat="1">
      <c r="A16" s="33"/>
      <c r="B16" s="65" t="s">
        <v>28</v>
      </c>
      <c r="C16" s="66"/>
      <c r="D16" s="110">
        <f>D14*0.25</f>
        <v>0</v>
      </c>
      <c r="E16" s="111"/>
      <c r="F16" s="44"/>
    </row>
    <row r="17" spans="1:6" s="2" customFormat="1">
      <c r="A17" s="33"/>
      <c r="B17" s="67"/>
      <c r="C17" s="35"/>
      <c r="D17" s="47"/>
      <c r="E17" s="68"/>
      <c r="F17" s="44"/>
    </row>
    <row r="18" spans="1:6" s="2" customFormat="1" ht="13.5" thickBot="1">
      <c r="A18" s="33"/>
      <c r="B18" s="69" t="s">
        <v>29</v>
      </c>
      <c r="C18" s="70"/>
      <c r="D18" s="87">
        <f>D14+D16</f>
        <v>0</v>
      </c>
      <c r="E18" s="88"/>
      <c r="F18" s="44"/>
    </row>
    <row r="19" spans="1:6" s="2" customFormat="1">
      <c r="A19" s="29"/>
      <c r="B19" s="30"/>
      <c r="D19" s="52"/>
      <c r="E19" s="58"/>
      <c r="F19" s="43"/>
    </row>
    <row r="20" spans="1:6" s="2" customFormat="1">
      <c r="A20" s="33"/>
      <c r="B20" s="34"/>
      <c r="C20" s="35"/>
      <c r="D20" s="53"/>
      <c r="E20" s="58"/>
      <c r="F20" s="44"/>
    </row>
    <row r="21" spans="1:6" s="2" customFormat="1" ht="26.45" customHeight="1">
      <c r="A21" s="29"/>
      <c r="B21" s="112" t="s">
        <v>75</v>
      </c>
      <c r="C21" s="112"/>
      <c r="D21" s="52"/>
      <c r="E21" s="58"/>
      <c r="F21" s="43"/>
    </row>
    <row r="22" spans="1:6" s="2" customFormat="1">
      <c r="A22" s="33"/>
      <c r="B22" s="34"/>
      <c r="C22" s="35"/>
      <c r="D22" s="53"/>
      <c r="E22" s="58"/>
      <c r="F22" s="44"/>
    </row>
    <row r="23" spans="1:6" s="2" customFormat="1">
      <c r="A23" s="29"/>
      <c r="B23" s="30"/>
      <c r="D23" s="52"/>
      <c r="E23" s="58"/>
      <c r="F23" s="43"/>
    </row>
    <row r="24" spans="1:6" s="2" customFormat="1">
      <c r="A24" s="72"/>
      <c r="B24" s="40"/>
      <c r="C24" s="73"/>
      <c r="D24" s="53"/>
      <c r="E24" s="58"/>
      <c r="F24" s="44"/>
    </row>
    <row r="25" spans="1:6" s="2" customFormat="1" ht="27.75" customHeight="1">
      <c r="A25" s="74"/>
      <c r="B25" s="39"/>
      <c r="C25" s="75"/>
      <c r="D25" s="31"/>
      <c r="E25" s="45"/>
      <c r="F25" s="43"/>
    </row>
    <row r="26" spans="1:6" s="2" customFormat="1">
      <c r="A26" s="72"/>
      <c r="B26" s="40"/>
      <c r="C26" s="73"/>
      <c r="D26" s="36"/>
      <c r="E26" s="71"/>
      <c r="F26" s="76"/>
    </row>
    <row r="27" spans="1:6" s="2" customFormat="1" ht="120.75" customHeight="1">
      <c r="A27" s="77"/>
      <c r="B27" s="41"/>
      <c r="C27" s="75"/>
      <c r="D27" s="31"/>
      <c r="E27" s="45"/>
      <c r="F27" s="43"/>
    </row>
    <row r="28" spans="1:6" s="2" customFormat="1" ht="16.5" customHeight="1">
      <c r="A28" s="72"/>
      <c r="B28" s="40"/>
      <c r="C28" s="73"/>
      <c r="D28" s="36"/>
      <c r="E28" s="71"/>
      <c r="F28" s="44"/>
    </row>
    <row r="29" spans="1:6" s="2" customFormat="1" ht="26.25" customHeight="1">
      <c r="A29" s="74"/>
      <c r="B29" s="39"/>
      <c r="C29" s="75"/>
      <c r="D29" s="42"/>
      <c r="E29" s="45"/>
      <c r="F29" s="43"/>
    </row>
    <row r="30" spans="1:6" s="2" customFormat="1">
      <c r="A30" s="72"/>
      <c r="B30" s="40"/>
      <c r="C30" s="73"/>
      <c r="D30" s="36"/>
      <c r="E30" s="71"/>
      <c r="F30" s="44"/>
    </row>
    <row r="31" spans="1:6" s="2" customFormat="1">
      <c r="A31" s="74"/>
      <c r="B31" s="39"/>
      <c r="C31" s="75"/>
      <c r="D31" s="31"/>
      <c r="E31" s="45"/>
      <c r="F31" s="43"/>
    </row>
    <row r="32" spans="1:6" s="2" customFormat="1">
      <c r="A32" s="72"/>
      <c r="B32" s="40"/>
      <c r="C32" s="73"/>
      <c r="D32" s="36"/>
      <c r="E32" s="71"/>
      <c r="F32" s="44"/>
    </row>
    <row r="33" spans="1:6" s="2" customFormat="1">
      <c r="A33" s="74"/>
      <c r="B33" s="39"/>
      <c r="C33" s="75"/>
      <c r="D33" s="31"/>
      <c r="E33" s="45"/>
      <c r="F33" s="43"/>
    </row>
    <row r="34" spans="1:6" s="2" customFormat="1">
      <c r="A34" s="72"/>
      <c r="B34" s="40"/>
      <c r="C34" s="73"/>
      <c r="D34" s="36"/>
      <c r="E34" s="71"/>
      <c r="F34" s="44"/>
    </row>
    <row r="35" spans="1:6" s="2" customFormat="1">
      <c r="A35" s="72"/>
      <c r="B35" s="91"/>
      <c r="C35" s="91"/>
      <c r="D35" s="91"/>
      <c r="E35" s="91"/>
      <c r="F35" s="78"/>
    </row>
  </sheetData>
  <mergeCells count="13">
    <mergeCell ref="D18:E18"/>
    <mergeCell ref="A1:F1"/>
    <mergeCell ref="B35:E35"/>
    <mergeCell ref="A5:F5"/>
    <mergeCell ref="B6:E6"/>
    <mergeCell ref="D8:E8"/>
    <mergeCell ref="D10:E10"/>
    <mergeCell ref="D12:E12"/>
    <mergeCell ref="D14:E14"/>
    <mergeCell ref="B2:E2"/>
    <mergeCell ref="B4:E4"/>
    <mergeCell ref="D16:E16"/>
    <mergeCell ref="B21:C21"/>
  </mergeCells>
  <printOptions horizontalCentered="1"/>
  <pageMargins left="0.55118110236220474" right="0.55118110236220474" top="0.84375" bottom="0.59055118110236227" header="0.35433070866141736" footer="0.31496062992125984"/>
  <pageSetup paperSize="9" firstPageNumber="0" orientation="portrait" cellComments="asDisplayed" r:id="rId1"/>
  <headerFooter>
    <oddFooter>&amp;C&amp;P&amp;R&amp;A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tabSelected="1" view="pageBreakPreview" topLeftCell="A5" zoomScaleNormal="100" zoomScaleSheetLayoutView="100" zoomScalePageLayoutView="70" workbookViewId="0">
      <selection activeCell="E36" sqref="E36"/>
    </sheetView>
  </sheetViews>
  <sheetFormatPr defaultColWidth="9.140625" defaultRowHeight="12.75"/>
  <cols>
    <col min="1" max="1" width="4.42578125" style="6" customWidth="1"/>
    <col min="2" max="2" width="43" style="3" customWidth="1"/>
    <col min="3" max="3" width="7" style="1" customWidth="1"/>
    <col min="4" max="4" width="7.85546875" style="6" customWidth="1"/>
    <col min="5" max="5" width="10.28515625" style="4" customWidth="1"/>
    <col min="6" max="6" width="12.85546875" style="1" customWidth="1"/>
    <col min="7" max="16384" width="9.140625" style="1"/>
  </cols>
  <sheetData>
    <row r="1" spans="1:6" ht="36.75" customHeight="1">
      <c r="A1" s="113" t="s">
        <v>9</v>
      </c>
      <c r="B1" s="114"/>
      <c r="C1" s="114"/>
      <c r="D1" s="114"/>
      <c r="E1" s="114"/>
      <c r="F1" s="115"/>
    </row>
    <row r="2" spans="1:6" ht="25.5">
      <c r="A2" s="83" t="s">
        <v>0</v>
      </c>
      <c r="B2" s="84" t="s">
        <v>1</v>
      </c>
      <c r="C2" s="83" t="s">
        <v>2</v>
      </c>
      <c r="D2" s="83" t="s">
        <v>3</v>
      </c>
      <c r="E2" s="85" t="s">
        <v>4</v>
      </c>
      <c r="F2" s="86" t="s">
        <v>5</v>
      </c>
    </row>
    <row r="3" spans="1:6" s="2" customFormat="1" ht="42.6" customHeight="1">
      <c r="A3" s="24">
        <v>1</v>
      </c>
      <c r="B3" s="10" t="s">
        <v>50</v>
      </c>
      <c r="C3" s="11"/>
      <c r="D3" s="17"/>
      <c r="E3" s="19"/>
      <c r="F3" s="13"/>
    </row>
    <row r="4" spans="1:6" s="2" customFormat="1" ht="25.5">
      <c r="A4" s="25"/>
      <c r="B4" s="7" t="s">
        <v>51</v>
      </c>
      <c r="C4" s="9" t="s">
        <v>6</v>
      </c>
      <c r="D4" s="16">
        <v>1</v>
      </c>
      <c r="E4" s="20"/>
      <c r="F4" s="5">
        <f>D4*E4</f>
        <v>0</v>
      </c>
    </row>
    <row r="5" spans="1:6" s="2" customFormat="1" ht="27.75" customHeight="1">
      <c r="A5" s="24">
        <v>2</v>
      </c>
      <c r="B5" s="10" t="s">
        <v>39</v>
      </c>
      <c r="C5" s="11"/>
      <c r="D5" s="17"/>
      <c r="E5" s="19"/>
      <c r="F5" s="13"/>
    </row>
    <row r="6" spans="1:6" s="2" customFormat="1" ht="25.5">
      <c r="A6" s="25"/>
      <c r="B6" s="7" t="s">
        <v>35</v>
      </c>
      <c r="C6" s="9" t="s">
        <v>6</v>
      </c>
      <c r="D6" s="16">
        <v>1</v>
      </c>
      <c r="E6" s="20"/>
      <c r="F6" s="5">
        <f>D6*E6</f>
        <v>0</v>
      </c>
    </row>
    <row r="7" spans="1:6" s="2" customFormat="1" ht="42" customHeight="1">
      <c r="A7" s="24">
        <v>3</v>
      </c>
      <c r="B7" s="10" t="s">
        <v>11</v>
      </c>
      <c r="C7" s="11"/>
      <c r="D7" s="17"/>
      <c r="E7" s="19"/>
      <c r="F7" s="13"/>
    </row>
    <row r="8" spans="1:6" s="2" customFormat="1" ht="25.5">
      <c r="A8" s="25"/>
      <c r="B8" s="7" t="s">
        <v>13</v>
      </c>
      <c r="C8" s="9" t="s">
        <v>6</v>
      </c>
      <c r="D8" s="16">
        <v>2</v>
      </c>
      <c r="E8" s="20"/>
      <c r="F8" s="5">
        <f>D8*E8</f>
        <v>0</v>
      </c>
    </row>
    <row r="9" spans="1:6" s="2" customFormat="1">
      <c r="A9" s="24">
        <v>4</v>
      </c>
      <c r="B9" s="10" t="s">
        <v>37</v>
      </c>
      <c r="C9" s="11"/>
      <c r="D9" s="17"/>
      <c r="E9" s="19"/>
      <c r="F9" s="13"/>
    </row>
    <row r="10" spans="1:6" s="2" customFormat="1">
      <c r="A10" s="25"/>
      <c r="B10" s="7" t="s">
        <v>52</v>
      </c>
      <c r="C10" s="9" t="s">
        <v>6</v>
      </c>
      <c r="D10" s="16">
        <v>1</v>
      </c>
      <c r="E10" s="20"/>
      <c r="F10" s="5">
        <f>D10*E10</f>
        <v>0</v>
      </c>
    </row>
    <row r="11" spans="1:6" s="2" customFormat="1" ht="51">
      <c r="A11" s="24">
        <v>5</v>
      </c>
      <c r="B11" s="10" t="s">
        <v>10</v>
      </c>
      <c r="C11" s="11"/>
      <c r="D11" s="17"/>
      <c r="E11" s="19"/>
      <c r="F11" s="13"/>
    </row>
    <row r="12" spans="1:6" s="2" customFormat="1">
      <c r="A12" s="25"/>
      <c r="B12" s="7" t="s">
        <v>40</v>
      </c>
      <c r="C12" s="9" t="s">
        <v>6</v>
      </c>
      <c r="D12" s="16">
        <v>17</v>
      </c>
      <c r="E12" s="20"/>
      <c r="F12" s="5">
        <f>D12*E12</f>
        <v>0</v>
      </c>
    </row>
    <row r="13" spans="1:6" s="2" customFormat="1" ht="31.5" customHeight="1">
      <c r="A13" s="24">
        <v>6</v>
      </c>
      <c r="B13" s="10" t="s">
        <v>12</v>
      </c>
      <c r="C13" s="11"/>
      <c r="D13" s="17"/>
      <c r="E13" s="19"/>
      <c r="F13" s="13"/>
    </row>
    <row r="14" spans="1:6" s="2" customFormat="1">
      <c r="A14" s="25"/>
      <c r="B14" s="7" t="s">
        <v>46</v>
      </c>
      <c r="C14" s="9" t="s">
        <v>6</v>
      </c>
      <c r="D14" s="16">
        <v>7</v>
      </c>
      <c r="E14" s="20"/>
      <c r="F14" s="5">
        <f>D14*E14</f>
        <v>0</v>
      </c>
    </row>
    <row r="15" spans="1:6" s="2" customFormat="1" ht="26.45" customHeight="1">
      <c r="A15" s="24">
        <v>7</v>
      </c>
      <c r="B15" s="10" t="s">
        <v>38</v>
      </c>
      <c r="C15" s="11"/>
      <c r="D15" s="17"/>
      <c r="E15" s="19"/>
      <c r="F15" s="13"/>
    </row>
    <row r="16" spans="1:6" s="2" customFormat="1">
      <c r="A16" s="25"/>
      <c r="B16" s="7" t="s">
        <v>45</v>
      </c>
      <c r="C16" s="9" t="s">
        <v>6</v>
      </c>
      <c r="D16" s="16">
        <v>1</v>
      </c>
      <c r="E16" s="20"/>
      <c r="F16" s="5">
        <f>ROUND(D16*E16,2)</f>
        <v>0</v>
      </c>
    </row>
    <row r="17" spans="1:6" s="2" customFormat="1" ht="45.6" customHeight="1">
      <c r="A17" s="24">
        <v>8</v>
      </c>
      <c r="B17" s="10" t="s">
        <v>54</v>
      </c>
      <c r="C17" s="11"/>
      <c r="D17" s="17"/>
      <c r="E17" s="19"/>
      <c r="F17" s="13"/>
    </row>
    <row r="18" spans="1:6" s="2" customFormat="1">
      <c r="A18" s="25"/>
      <c r="B18" s="7" t="s">
        <v>53</v>
      </c>
      <c r="C18" s="9" t="s">
        <v>6</v>
      </c>
      <c r="D18" s="16">
        <v>1</v>
      </c>
      <c r="E18" s="20"/>
      <c r="F18" s="5">
        <f>ROUND(D18*E18,2)</f>
        <v>0</v>
      </c>
    </row>
    <row r="19" spans="1:6" s="2" customFormat="1" ht="25.5">
      <c r="A19" s="24">
        <v>9</v>
      </c>
      <c r="B19" s="10" t="s">
        <v>26</v>
      </c>
      <c r="C19" s="11"/>
      <c r="D19" s="17"/>
      <c r="E19" s="19"/>
      <c r="F19" s="13"/>
    </row>
    <row r="20" spans="1:6" s="2" customFormat="1">
      <c r="A20" s="25"/>
      <c r="B20" s="7"/>
      <c r="C20" s="9" t="s">
        <v>14</v>
      </c>
      <c r="D20" s="28">
        <v>700</v>
      </c>
      <c r="E20" s="21"/>
      <c r="F20" s="5">
        <f>ROUND(D20*E20,2)</f>
        <v>0</v>
      </c>
    </row>
    <row r="21" spans="1:6" s="2" customFormat="1" ht="25.5">
      <c r="A21" s="24">
        <v>10</v>
      </c>
      <c r="B21" s="10" t="s">
        <v>57</v>
      </c>
      <c r="C21" s="11"/>
      <c r="D21" s="17"/>
      <c r="E21" s="19"/>
      <c r="F21" s="13"/>
    </row>
    <row r="22" spans="1:6" s="2" customFormat="1">
      <c r="A22" s="25"/>
      <c r="B22" s="7"/>
      <c r="C22" s="9" t="s">
        <v>14</v>
      </c>
      <c r="D22" s="28">
        <v>100</v>
      </c>
      <c r="E22" s="21"/>
      <c r="F22" s="5">
        <f>ROUND(D22*E22,2)</f>
        <v>0</v>
      </c>
    </row>
    <row r="23" spans="1:6" s="2" customFormat="1" ht="25.5">
      <c r="A23" s="24">
        <v>11</v>
      </c>
      <c r="B23" s="10" t="s">
        <v>58</v>
      </c>
      <c r="C23" s="11"/>
      <c r="D23" s="17"/>
      <c r="E23" s="19"/>
      <c r="F23" s="13"/>
    </row>
    <row r="24" spans="1:6" s="2" customFormat="1">
      <c r="A24" s="25"/>
      <c r="B24" s="7"/>
      <c r="C24" s="9" t="s">
        <v>14</v>
      </c>
      <c r="D24" s="28">
        <v>30</v>
      </c>
      <c r="E24" s="21"/>
      <c r="F24" s="5">
        <f>ROUND(D24*E24,2)</f>
        <v>0</v>
      </c>
    </row>
    <row r="25" spans="1:6" s="2" customFormat="1" ht="25.5">
      <c r="A25" s="24">
        <v>12</v>
      </c>
      <c r="B25" s="27" t="s">
        <v>55</v>
      </c>
      <c r="C25" s="11"/>
      <c r="D25" s="12"/>
      <c r="E25" s="19"/>
      <c r="F25" s="13"/>
    </row>
    <row r="26" spans="1:6" s="2" customFormat="1">
      <c r="A26" s="25"/>
      <c r="B26" s="80"/>
      <c r="C26" s="79" t="s">
        <v>14</v>
      </c>
      <c r="D26" s="81">
        <v>250</v>
      </c>
      <c r="E26" s="82"/>
      <c r="F26" s="5">
        <f>D26*E26</f>
        <v>0</v>
      </c>
    </row>
    <row r="27" spans="1:6" s="2" customFormat="1" ht="25.5">
      <c r="A27" s="24">
        <v>13</v>
      </c>
      <c r="B27" s="27" t="s">
        <v>56</v>
      </c>
      <c r="C27" s="11"/>
      <c r="D27" s="12"/>
      <c r="E27" s="19"/>
      <c r="F27" s="13"/>
    </row>
    <row r="28" spans="1:6" s="2" customFormat="1">
      <c r="A28" s="25"/>
      <c r="B28" s="80"/>
      <c r="C28" s="79" t="s">
        <v>14</v>
      </c>
      <c r="D28" s="81">
        <v>100</v>
      </c>
      <c r="E28" s="82"/>
      <c r="F28" s="5">
        <f>D28*E28</f>
        <v>0</v>
      </c>
    </row>
    <row r="29" spans="1:6" s="2" customFormat="1" ht="51">
      <c r="A29" s="24">
        <v>14</v>
      </c>
      <c r="B29" s="27" t="s">
        <v>15</v>
      </c>
      <c r="C29" s="11"/>
      <c r="D29" s="12"/>
      <c r="E29" s="19"/>
      <c r="F29" s="13"/>
    </row>
    <row r="30" spans="1:6" s="2" customFormat="1" ht="15" customHeight="1">
      <c r="A30" s="25"/>
      <c r="B30" s="7"/>
      <c r="C30" s="9" t="s">
        <v>8</v>
      </c>
      <c r="D30" s="14">
        <v>1</v>
      </c>
      <c r="E30" s="21"/>
      <c r="F30" s="5">
        <f t="shared" ref="F30" si="0">ROUND(D30*E30,2)</f>
        <v>0</v>
      </c>
    </row>
    <row r="31" spans="1:6" s="2" customFormat="1" ht="29.25" customHeight="1">
      <c r="A31" s="24">
        <v>15</v>
      </c>
      <c r="B31" s="27" t="s">
        <v>23</v>
      </c>
      <c r="C31" s="11"/>
      <c r="D31" s="12"/>
      <c r="E31" s="19"/>
      <c r="F31" s="13"/>
    </row>
    <row r="32" spans="1:6" s="2" customFormat="1">
      <c r="A32" s="25"/>
      <c r="B32" s="7"/>
      <c r="C32" s="9" t="s">
        <v>8</v>
      </c>
      <c r="D32" s="14">
        <v>1</v>
      </c>
      <c r="E32" s="21"/>
      <c r="F32" s="5">
        <f t="shared" ref="F32" si="1">ROUND(D32*E32,2)</f>
        <v>0</v>
      </c>
    </row>
    <row r="33" spans="1:6" s="2" customFormat="1" ht="25.5">
      <c r="A33" s="24">
        <v>16</v>
      </c>
      <c r="B33" s="10" t="s">
        <v>44</v>
      </c>
      <c r="C33" s="11"/>
      <c r="D33" s="12"/>
      <c r="E33" s="19"/>
      <c r="F33" s="13"/>
    </row>
    <row r="34" spans="1:6" s="2" customFormat="1">
      <c r="A34" s="25"/>
      <c r="B34" s="7"/>
      <c r="C34" s="9" t="s">
        <v>8</v>
      </c>
      <c r="D34" s="14">
        <v>1</v>
      </c>
      <c r="E34" s="21"/>
      <c r="F34" s="5">
        <f>E34</f>
        <v>0</v>
      </c>
    </row>
    <row r="35" spans="1:6" s="2" customFormat="1" ht="38.25">
      <c r="A35" s="24">
        <v>17</v>
      </c>
      <c r="B35" s="27" t="s">
        <v>43</v>
      </c>
      <c r="C35" s="11"/>
      <c r="D35" s="12"/>
      <c r="E35" s="19"/>
      <c r="F35" s="13"/>
    </row>
    <row r="36" spans="1:6" s="2" customFormat="1">
      <c r="A36" s="25"/>
      <c r="B36" s="7"/>
      <c r="C36" s="9" t="s">
        <v>8</v>
      </c>
      <c r="D36" s="14">
        <v>1</v>
      </c>
      <c r="E36" s="21"/>
      <c r="F36" s="5">
        <f t="shared" ref="F36" si="2">ROUND(D36*E36,2)</f>
        <v>0</v>
      </c>
    </row>
    <row r="37" spans="1:6" s="2" customFormat="1" ht="38.25">
      <c r="A37" s="24">
        <v>18</v>
      </c>
      <c r="B37" s="10" t="s">
        <v>36</v>
      </c>
      <c r="C37" s="11"/>
      <c r="D37" s="17"/>
      <c r="E37" s="19"/>
      <c r="F37" s="13"/>
    </row>
    <row r="38" spans="1:6" s="2" customFormat="1">
      <c r="A38" s="25"/>
      <c r="B38" s="7"/>
      <c r="C38" s="9" t="s">
        <v>8</v>
      </c>
      <c r="D38" s="16">
        <v>1</v>
      </c>
      <c r="E38" s="21"/>
      <c r="F38" s="5">
        <f>E38</f>
        <v>0</v>
      </c>
    </row>
    <row r="39" spans="1:6" s="2" customFormat="1" ht="15" customHeight="1">
      <c r="A39" s="26"/>
      <c r="B39" s="116" t="s">
        <v>74</v>
      </c>
      <c r="C39" s="116"/>
      <c r="D39" s="116"/>
      <c r="E39" s="117"/>
      <c r="F39" s="8">
        <f>SUM(F5:F38)</f>
        <v>0</v>
      </c>
    </row>
    <row r="40" spans="1:6">
      <c r="B40" s="1"/>
      <c r="E40" s="1"/>
    </row>
    <row r="41" spans="1:6">
      <c r="B41" s="1"/>
      <c r="E41" s="1"/>
    </row>
    <row r="42" spans="1:6">
      <c r="B42" s="1"/>
      <c r="E42" s="1"/>
    </row>
    <row r="43" spans="1:6">
      <c r="B43" s="1"/>
      <c r="E43" s="1"/>
    </row>
    <row r="44" spans="1:6">
      <c r="B44" s="1"/>
      <c r="E44" s="1"/>
    </row>
    <row r="45" spans="1:6">
      <c r="B45" s="1"/>
      <c r="E45" s="1"/>
    </row>
    <row r="46" spans="1:6">
      <c r="B46" s="1"/>
      <c r="E46" s="1"/>
    </row>
    <row r="47" spans="1:6">
      <c r="B47" s="1"/>
      <c r="E47" s="1"/>
    </row>
    <row r="48" spans="1:6">
      <c r="B48" s="1"/>
      <c r="E48" s="1"/>
    </row>
    <row r="49" spans="2:5">
      <c r="B49" s="1"/>
      <c r="E49" s="1"/>
    </row>
    <row r="50" spans="2:5">
      <c r="B50" s="1"/>
      <c r="E50" s="1"/>
    </row>
  </sheetData>
  <mergeCells count="2">
    <mergeCell ref="A1:F1"/>
    <mergeCell ref="B39:E39"/>
  </mergeCells>
  <printOptions horizontalCentered="1"/>
  <pageMargins left="0.55118110236220474" right="0.55118110236220474" top="0.81845238095238093" bottom="0.74803149606299213" header="0.51181102362204722" footer="0.35433070866141736"/>
  <pageSetup paperSize="9" scale="96" firstPageNumber="0" orientation="portrait" cellComments="asDisplayed" r:id="rId1"/>
  <headerFooter>
    <oddFooter>&amp;C&amp;P&amp;R&amp;A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view="pageBreakPreview" topLeftCell="A33" zoomScaleNormal="100" zoomScaleSheetLayoutView="100" zoomScalePageLayoutView="70" workbookViewId="0">
      <selection activeCell="E46" sqref="E46"/>
    </sheetView>
  </sheetViews>
  <sheetFormatPr defaultColWidth="9.140625" defaultRowHeight="12.75"/>
  <cols>
    <col min="1" max="1" width="4.42578125" style="6" customWidth="1"/>
    <col min="2" max="2" width="43" style="3" customWidth="1"/>
    <col min="3" max="3" width="7" style="1" customWidth="1"/>
    <col min="4" max="4" width="7.85546875" style="6" customWidth="1"/>
    <col min="5" max="5" width="10.28515625" style="4" customWidth="1"/>
    <col min="6" max="6" width="12.85546875" style="1" customWidth="1"/>
    <col min="7" max="16384" width="9.140625" style="1"/>
  </cols>
  <sheetData>
    <row r="1" spans="1:6" ht="36.75" customHeight="1">
      <c r="A1" s="113" t="s">
        <v>16</v>
      </c>
      <c r="B1" s="114"/>
      <c r="C1" s="114"/>
      <c r="D1" s="114"/>
      <c r="E1" s="114"/>
      <c r="F1" s="115"/>
    </row>
    <row r="2" spans="1:6" ht="25.5">
      <c r="A2" s="83" t="s">
        <v>0</v>
      </c>
      <c r="B2" s="84" t="s">
        <v>1</v>
      </c>
      <c r="C2" s="83" t="s">
        <v>2</v>
      </c>
      <c r="D2" s="83" t="s">
        <v>3</v>
      </c>
      <c r="E2" s="85" t="s">
        <v>4</v>
      </c>
      <c r="F2" s="86" t="s">
        <v>5</v>
      </c>
    </row>
    <row r="3" spans="1:6" s="2" customFormat="1" ht="271.14999999999998" customHeight="1">
      <c r="A3" s="24">
        <v>1</v>
      </c>
      <c r="B3" s="10" t="s">
        <v>71</v>
      </c>
      <c r="C3" s="11"/>
      <c r="D3" s="12"/>
      <c r="E3" s="19"/>
      <c r="F3" s="13"/>
    </row>
    <row r="4" spans="1:6" s="2" customFormat="1" ht="25.5">
      <c r="A4" s="25"/>
      <c r="B4" s="7" t="s">
        <v>31</v>
      </c>
      <c r="C4" s="9" t="s">
        <v>7</v>
      </c>
      <c r="D4" s="16">
        <v>1</v>
      </c>
      <c r="E4" s="20"/>
      <c r="F4" s="5">
        <f>D4*E4</f>
        <v>0</v>
      </c>
    </row>
    <row r="5" spans="1:6" s="2" customFormat="1" ht="27.75" customHeight="1">
      <c r="A5" s="24">
        <v>2</v>
      </c>
      <c r="B5" s="10" t="s">
        <v>18</v>
      </c>
      <c r="C5" s="11"/>
      <c r="D5" s="12"/>
      <c r="E5" s="19"/>
      <c r="F5" s="13"/>
    </row>
    <row r="6" spans="1:6" s="2" customFormat="1" ht="25.5">
      <c r="A6" s="25"/>
      <c r="B6" s="7" t="s">
        <v>17</v>
      </c>
      <c r="C6" s="9" t="s">
        <v>6</v>
      </c>
      <c r="D6" s="16">
        <v>1</v>
      </c>
      <c r="E6" s="20"/>
      <c r="F6" s="5">
        <f>D6*E6</f>
        <v>0</v>
      </c>
    </row>
    <row r="7" spans="1:6" s="2" customFormat="1" ht="42.75" customHeight="1">
      <c r="A7" s="24">
        <v>3</v>
      </c>
      <c r="B7" s="10" t="s">
        <v>30</v>
      </c>
      <c r="C7" s="11"/>
      <c r="D7" s="12"/>
      <c r="E7" s="19"/>
      <c r="F7" s="13"/>
    </row>
    <row r="8" spans="1:6" s="2" customFormat="1" ht="29.25" customHeight="1">
      <c r="A8" s="25"/>
      <c r="B8" s="7" t="s">
        <v>41</v>
      </c>
      <c r="C8" s="9" t="s">
        <v>6</v>
      </c>
      <c r="D8" s="16">
        <v>1</v>
      </c>
      <c r="E8" s="20"/>
      <c r="F8" s="5">
        <f>D8*E8</f>
        <v>0</v>
      </c>
    </row>
    <row r="9" spans="1:6" s="2" customFormat="1" ht="43.5" customHeight="1">
      <c r="A9" s="24">
        <v>4</v>
      </c>
      <c r="B9" s="10" t="s">
        <v>59</v>
      </c>
      <c r="C9" s="11"/>
      <c r="D9" s="12"/>
      <c r="E9" s="19"/>
      <c r="F9" s="13"/>
    </row>
    <row r="10" spans="1:6" s="2" customFormat="1" ht="28.5" customHeight="1">
      <c r="A10" s="25"/>
      <c r="B10" s="7" t="s">
        <v>60</v>
      </c>
      <c r="C10" s="9" t="s">
        <v>6</v>
      </c>
      <c r="D10" s="16">
        <v>1</v>
      </c>
      <c r="E10" s="20"/>
      <c r="F10" s="5">
        <f>D10*E10</f>
        <v>0</v>
      </c>
    </row>
    <row r="11" spans="1:6" s="2" customFormat="1" ht="150" customHeight="1">
      <c r="A11" s="24">
        <v>5</v>
      </c>
      <c r="B11" s="10" t="s">
        <v>42</v>
      </c>
      <c r="C11" s="11"/>
      <c r="D11" s="17"/>
      <c r="E11" s="19"/>
      <c r="F11" s="13"/>
    </row>
    <row r="12" spans="1:6" s="2" customFormat="1" ht="25.5">
      <c r="A12" s="25"/>
      <c r="B12" s="7" t="s">
        <v>48</v>
      </c>
      <c r="C12" s="9" t="s">
        <v>6</v>
      </c>
      <c r="D12" s="16">
        <v>10</v>
      </c>
      <c r="E12" s="20"/>
      <c r="F12" s="5">
        <f>D12*E12</f>
        <v>0</v>
      </c>
    </row>
    <row r="13" spans="1:6" s="2" customFormat="1" ht="25.5">
      <c r="A13" s="24">
        <v>6</v>
      </c>
      <c r="B13" s="10" t="s">
        <v>61</v>
      </c>
      <c r="C13" s="11"/>
      <c r="D13" s="17"/>
      <c r="E13" s="19"/>
      <c r="F13" s="13"/>
    </row>
    <row r="14" spans="1:6" s="2" customFormat="1" ht="25.5">
      <c r="A14" s="25"/>
      <c r="B14" s="7" t="s">
        <v>62</v>
      </c>
      <c r="C14" s="9" t="s">
        <v>6</v>
      </c>
      <c r="D14" s="16">
        <v>2</v>
      </c>
      <c r="E14" s="20"/>
      <c r="F14" s="5">
        <f>D14*E14</f>
        <v>0</v>
      </c>
    </row>
    <row r="15" spans="1:6" s="2" customFormat="1" ht="38.25">
      <c r="A15" s="24">
        <v>7</v>
      </c>
      <c r="B15" s="10" t="s">
        <v>22</v>
      </c>
      <c r="C15" s="11"/>
      <c r="D15" s="17"/>
      <c r="E15" s="19"/>
      <c r="F15" s="13"/>
    </row>
    <row r="16" spans="1:6" s="2" customFormat="1" ht="25.5">
      <c r="A16" s="25"/>
      <c r="B16" s="7" t="s">
        <v>32</v>
      </c>
      <c r="C16" s="9" t="s">
        <v>6</v>
      </c>
      <c r="D16" s="16">
        <v>8</v>
      </c>
      <c r="E16" s="20"/>
      <c r="F16" s="5">
        <f>D16*E16</f>
        <v>0</v>
      </c>
    </row>
    <row r="17" spans="1:6" s="2" customFormat="1" ht="32.450000000000003" customHeight="1">
      <c r="A17" s="24">
        <v>8</v>
      </c>
      <c r="B17" s="10" t="s">
        <v>63</v>
      </c>
      <c r="C17" s="11"/>
      <c r="D17" s="17"/>
      <c r="E17" s="19"/>
      <c r="F17" s="13"/>
    </row>
    <row r="18" spans="1:6" s="2" customFormat="1" ht="25.5">
      <c r="A18" s="25"/>
      <c r="B18" s="7" t="s">
        <v>64</v>
      </c>
      <c r="C18" s="9" t="s">
        <v>6</v>
      </c>
      <c r="D18" s="16">
        <v>1</v>
      </c>
      <c r="E18" s="20"/>
      <c r="F18" s="5">
        <f>D18*E18</f>
        <v>0</v>
      </c>
    </row>
    <row r="19" spans="1:6" s="2" customFormat="1" ht="25.5">
      <c r="A19" s="24">
        <v>9</v>
      </c>
      <c r="B19" s="10" t="s">
        <v>34</v>
      </c>
      <c r="C19" s="15"/>
      <c r="D19" s="18"/>
      <c r="E19" s="22"/>
      <c r="F19" s="23"/>
    </row>
    <row r="20" spans="1:6" s="2" customFormat="1" ht="25.5">
      <c r="A20" s="25"/>
      <c r="B20" s="7" t="s">
        <v>33</v>
      </c>
      <c r="C20" s="9" t="s">
        <v>6</v>
      </c>
      <c r="D20" s="16">
        <v>1</v>
      </c>
      <c r="E20" s="20"/>
      <c r="F20" s="5">
        <f>D20*E20</f>
        <v>0</v>
      </c>
    </row>
    <row r="21" spans="1:6" s="2" customFormat="1" ht="38.25">
      <c r="A21" s="24">
        <v>10</v>
      </c>
      <c r="B21" s="10" t="s">
        <v>65</v>
      </c>
      <c r="C21" s="15"/>
      <c r="D21" s="18"/>
      <c r="E21" s="22"/>
      <c r="F21" s="23"/>
    </row>
    <row r="22" spans="1:6" s="2" customFormat="1" ht="25.5">
      <c r="A22" s="25"/>
      <c r="B22" s="7" t="s">
        <v>66</v>
      </c>
      <c r="C22" s="9" t="s">
        <v>6</v>
      </c>
      <c r="D22" s="16">
        <v>7</v>
      </c>
      <c r="E22" s="20"/>
      <c r="F22" s="5">
        <f>D22*E22</f>
        <v>0</v>
      </c>
    </row>
    <row r="23" spans="1:6" s="2" customFormat="1" ht="76.5">
      <c r="A23" s="24">
        <v>11</v>
      </c>
      <c r="B23" s="10" t="s">
        <v>67</v>
      </c>
      <c r="C23" s="15"/>
      <c r="D23" s="18"/>
      <c r="E23" s="22"/>
      <c r="F23" s="23"/>
    </row>
    <row r="24" spans="1:6" s="2" customFormat="1" ht="25.5">
      <c r="A24" s="25"/>
      <c r="B24" s="7" t="s">
        <v>68</v>
      </c>
      <c r="C24" s="9" t="s">
        <v>6</v>
      </c>
      <c r="D24" s="16">
        <v>1</v>
      </c>
      <c r="E24" s="20"/>
      <c r="F24" s="5">
        <f>D24*E24</f>
        <v>0</v>
      </c>
    </row>
    <row r="25" spans="1:6" s="2" customFormat="1" ht="26.25" customHeight="1">
      <c r="A25" s="24">
        <v>12</v>
      </c>
      <c r="B25" s="27" t="s">
        <v>69</v>
      </c>
      <c r="C25" s="11"/>
      <c r="D25" s="17"/>
      <c r="E25" s="19"/>
      <c r="F25" s="13"/>
    </row>
    <row r="26" spans="1:6" s="2" customFormat="1">
      <c r="A26" s="25"/>
      <c r="B26" s="7"/>
      <c r="C26" s="9" t="s">
        <v>6</v>
      </c>
      <c r="D26" s="16">
        <v>10</v>
      </c>
      <c r="E26" s="20"/>
      <c r="F26" s="5">
        <f>D26*E26</f>
        <v>0</v>
      </c>
    </row>
    <row r="27" spans="1:6" s="2" customFormat="1" ht="26.25" customHeight="1">
      <c r="A27" s="24">
        <v>13</v>
      </c>
      <c r="B27" s="27" t="s">
        <v>47</v>
      </c>
      <c r="C27" s="11"/>
      <c r="D27" s="17"/>
      <c r="E27" s="19"/>
      <c r="F27" s="13"/>
    </row>
    <row r="28" spans="1:6" s="2" customFormat="1">
      <c r="A28" s="25"/>
      <c r="B28" s="7"/>
      <c r="C28" s="9" t="s">
        <v>14</v>
      </c>
      <c r="D28" s="16">
        <v>400</v>
      </c>
      <c r="E28" s="20"/>
      <c r="F28" s="5">
        <f>D28*E28</f>
        <v>0</v>
      </c>
    </row>
    <row r="29" spans="1:6" s="2" customFormat="1" ht="27" customHeight="1">
      <c r="A29" s="24">
        <v>14</v>
      </c>
      <c r="B29" s="27" t="s">
        <v>70</v>
      </c>
      <c r="C29" s="11"/>
      <c r="D29" s="17"/>
      <c r="E29" s="19"/>
      <c r="F29" s="13"/>
    </row>
    <row r="30" spans="1:6" s="2" customFormat="1">
      <c r="A30" s="25"/>
      <c r="B30" s="7"/>
      <c r="C30" s="9" t="s">
        <v>14</v>
      </c>
      <c r="D30" s="16">
        <v>400</v>
      </c>
      <c r="E30" s="20"/>
      <c r="F30" s="5">
        <f>ROUND(D30*E30,2)</f>
        <v>0</v>
      </c>
    </row>
    <row r="31" spans="1:6" s="2" customFormat="1" ht="25.5">
      <c r="A31" s="24">
        <v>15</v>
      </c>
      <c r="B31" s="27" t="s">
        <v>55</v>
      </c>
      <c r="C31" s="11"/>
      <c r="D31" s="12"/>
      <c r="E31" s="19"/>
      <c r="F31" s="13"/>
    </row>
    <row r="32" spans="1:6" s="2" customFormat="1">
      <c r="A32" s="25"/>
      <c r="B32" s="80"/>
      <c r="C32" s="79" t="s">
        <v>14</v>
      </c>
      <c r="D32" s="81">
        <v>150</v>
      </c>
      <c r="E32" s="82"/>
      <c r="F32" s="5">
        <f>D32*E32</f>
        <v>0</v>
      </c>
    </row>
    <row r="33" spans="1:6" s="2" customFormat="1" ht="51">
      <c r="A33" s="24">
        <v>16</v>
      </c>
      <c r="B33" s="27" t="s">
        <v>15</v>
      </c>
      <c r="C33" s="11"/>
      <c r="D33" s="12"/>
      <c r="E33" s="19"/>
      <c r="F33" s="13"/>
    </row>
    <row r="34" spans="1:6" s="2" customFormat="1">
      <c r="A34" s="25"/>
      <c r="B34" s="7"/>
      <c r="C34" s="9" t="s">
        <v>8</v>
      </c>
      <c r="D34" s="14">
        <v>1</v>
      </c>
      <c r="E34" s="21"/>
      <c r="F34" s="5">
        <f t="shared" ref="F34" si="0">ROUND(D34*E34,2)</f>
        <v>0</v>
      </c>
    </row>
    <row r="35" spans="1:6" s="2" customFormat="1" ht="29.25" customHeight="1">
      <c r="A35" s="24">
        <v>17</v>
      </c>
      <c r="B35" s="27" t="s">
        <v>23</v>
      </c>
      <c r="C35" s="11"/>
      <c r="D35" s="12"/>
      <c r="E35" s="19"/>
      <c r="F35" s="13"/>
    </row>
    <row r="36" spans="1:6" s="2" customFormat="1">
      <c r="A36" s="25"/>
      <c r="B36" s="7"/>
      <c r="C36" s="9" t="s">
        <v>8</v>
      </c>
      <c r="D36" s="14">
        <v>1</v>
      </c>
      <c r="E36" s="21"/>
      <c r="F36" s="5">
        <f t="shared" ref="F36" si="1">ROUND(D36*E36,2)</f>
        <v>0</v>
      </c>
    </row>
    <row r="37" spans="1:6" s="2" customFormat="1" ht="27.75" customHeight="1">
      <c r="A37" s="24">
        <v>18</v>
      </c>
      <c r="B37" s="27" t="s">
        <v>24</v>
      </c>
      <c r="C37" s="11"/>
      <c r="D37" s="12"/>
      <c r="E37" s="19"/>
      <c r="F37" s="13"/>
    </row>
    <row r="38" spans="1:6" s="2" customFormat="1">
      <c r="A38" s="25"/>
      <c r="B38" s="7"/>
      <c r="C38" s="9" t="s">
        <v>8</v>
      </c>
      <c r="D38" s="14">
        <v>1</v>
      </c>
      <c r="E38" s="21"/>
      <c r="F38" s="5">
        <f t="shared" ref="F38" si="2">ROUND(D38*E38,2)</f>
        <v>0</v>
      </c>
    </row>
    <row r="39" spans="1:6" s="2" customFormat="1" ht="38.25">
      <c r="A39" s="24">
        <v>19</v>
      </c>
      <c r="B39" s="27" t="s">
        <v>25</v>
      </c>
      <c r="C39" s="11"/>
      <c r="D39" s="12"/>
      <c r="E39" s="19"/>
      <c r="F39" s="13"/>
    </row>
    <row r="40" spans="1:6" s="2" customFormat="1">
      <c r="A40" s="25"/>
      <c r="B40" s="7"/>
      <c r="C40" s="9" t="s">
        <v>8</v>
      </c>
      <c r="D40" s="14">
        <v>1</v>
      </c>
      <c r="E40" s="21"/>
      <c r="F40" s="5">
        <f t="shared" ref="F40:F42" si="3">ROUND(D40*E40,2)</f>
        <v>0</v>
      </c>
    </row>
    <row r="41" spans="1:6" s="2" customFormat="1" ht="38.25">
      <c r="A41" s="24">
        <v>20</v>
      </c>
      <c r="B41" s="10" t="s">
        <v>36</v>
      </c>
      <c r="C41" s="11"/>
      <c r="D41" s="12"/>
      <c r="E41" s="19"/>
      <c r="F41" s="13"/>
    </row>
    <row r="42" spans="1:6" s="2" customFormat="1">
      <c r="A42" s="25"/>
      <c r="B42" s="7"/>
      <c r="C42" s="9" t="s">
        <v>8</v>
      </c>
      <c r="D42" s="14">
        <v>1</v>
      </c>
      <c r="E42" s="21"/>
      <c r="F42" s="5">
        <f t="shared" si="3"/>
        <v>0</v>
      </c>
    </row>
    <row r="43" spans="1:6" s="2" customFormat="1" ht="15" customHeight="1">
      <c r="A43" s="26"/>
      <c r="B43" s="116" t="s">
        <v>73</v>
      </c>
      <c r="C43" s="116"/>
      <c r="D43" s="116"/>
      <c r="E43" s="117"/>
      <c r="F43" s="8">
        <f>SUM(F4:F42)</f>
        <v>0</v>
      </c>
    </row>
    <row r="44" spans="1:6">
      <c r="B44" s="1"/>
      <c r="E44" s="1"/>
    </row>
    <row r="45" spans="1:6">
      <c r="B45" s="1"/>
      <c r="E45" s="1"/>
    </row>
    <row r="46" spans="1:6">
      <c r="B46" s="1"/>
      <c r="E46" s="1"/>
    </row>
    <row r="47" spans="1:6">
      <c r="B47" s="1"/>
      <c r="E47" s="1"/>
    </row>
    <row r="48" spans="1:6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</sheetData>
  <mergeCells count="2">
    <mergeCell ref="A1:F1"/>
    <mergeCell ref="B43:E43"/>
  </mergeCells>
  <printOptions horizontalCentered="1"/>
  <pageMargins left="0.55118110236220474" right="0.55118110236220474" top="0.81845238095238093" bottom="0.74803149606299213" header="0.51181102362204722" footer="0.35433070866141736"/>
  <pageSetup paperSize="9" scale="94" firstPageNumber="0" orientation="portrait" cellComments="asDisplayed" r:id="rId1"/>
  <headerFooter>
    <oddFooter>&amp;C&amp;P&amp;R&amp;A</oddFooter>
  </headerFooter>
  <rowBreaks count="2" manualBreakCount="2">
    <brk id="10" max="5" man="1"/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REKAPITULACIJA</vt:lpstr>
      <vt:lpstr>Protuprovala </vt:lpstr>
      <vt:lpstr>Videonadzor</vt:lpstr>
      <vt:lpstr>'Protuprovala '!Ispis_naslova</vt:lpstr>
      <vt:lpstr>Videonadzor!Ispis_naslova</vt:lpstr>
      <vt:lpstr>'Protuprovala '!Podrucje_ispisa</vt:lpstr>
      <vt:lpstr>REKAPITULACIJA!Podrucje_ispisa</vt:lpstr>
      <vt:lpstr>Videonadzor!Podrucje_ispisa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cp:lastPrinted>2023-02-22T08:55:34Z</cp:lastPrinted>
  <dcterms:created xsi:type="dcterms:W3CDTF">2005-02-28T11:01:02Z</dcterms:created>
  <dcterms:modified xsi:type="dcterms:W3CDTF">2023-03-27T06:25:35Z</dcterms:modified>
</cp:coreProperties>
</file>